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8.50.116\20_人事企画\60_職員証\【１８年４月以降の発行データ等】\ICカード申請書様式\20170222～（使用中）\HP掲載用（様式分けて保存）\"/>
    </mc:Choice>
  </mc:AlternateContent>
  <bookViews>
    <workbookView xWindow="0" yWindow="0" windowWidth="28800" windowHeight="12210" firstSheet="2" activeTab="2"/>
  </bookViews>
  <sheets>
    <sheet name="Application Form PDF用　更新" sheetId="8" state="hidden" r:id="rId1"/>
    <sheet name="Application Form PDF用　新規" sheetId="7" state="hidden" r:id="rId2"/>
    <sheet name="Application Form" sheetId="2" r:id="rId3"/>
    <sheet name="送付先" sheetId="6" state="hidden" r:id="rId4"/>
    <sheet name="事務使用" sheetId="3" r:id="rId5"/>
  </sheets>
  <definedNames>
    <definedName name="_xlnm.Print_Area" localSheetId="2">'Application Form'!$B$4:$AE$48</definedName>
    <definedName name="_xlnm.Print_Area" localSheetId="0">'Application Form PDF用　更新'!$B$4:$AE$44</definedName>
    <definedName name="_xlnm.Print_Area" localSheetId="1">'Application Form PDF用　新規'!$B$4:$AE$44</definedName>
  </definedNames>
  <calcPr calcId="162913"/>
</workbook>
</file>

<file path=xl/calcChain.xml><?xml version="1.0" encoding="utf-8"?>
<calcChain xmlns="http://schemas.openxmlformats.org/spreadsheetml/2006/main">
  <c r="D18" i="6" l="1"/>
  <c r="D19" i="6"/>
  <c r="D20" i="6"/>
  <c r="D21" i="6"/>
  <c r="D22" i="6"/>
  <c r="D23" i="6"/>
  <c r="D24" i="6"/>
  <c r="D25" i="6"/>
  <c r="D26" i="6"/>
  <c r="D27" i="6"/>
  <c r="D28" i="6"/>
  <c r="D29" i="6"/>
  <c r="D30" i="6"/>
  <c r="D31" i="6"/>
  <c r="D32"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AJ19" i="2" s="1"/>
  <c r="D17" i="6"/>
  <c r="D16" i="6"/>
  <c r="D15" i="6"/>
  <c r="D14" i="6"/>
  <c r="D13" i="6"/>
  <c r="D12" i="6"/>
  <c r="D11" i="6"/>
  <c r="D10" i="6"/>
  <c r="D9" i="6"/>
  <c r="D8" i="6"/>
  <c r="D7" i="6"/>
  <c r="D6" i="6"/>
  <c r="D5" i="6"/>
  <c r="D4" i="6"/>
  <c r="D3" i="6"/>
  <c r="AG6" i="2" l="1"/>
  <c r="E2" i="3"/>
  <c r="AG38" i="8" l="1"/>
  <c r="AG32" i="8"/>
  <c r="AJ19" i="8"/>
  <c r="AI17" i="8"/>
  <c r="AI15" i="8"/>
  <c r="C9" i="8"/>
  <c r="C6" i="8"/>
  <c r="Y2" i="8"/>
  <c r="AG38" i="7"/>
  <c r="AG32" i="7"/>
  <c r="AJ19" i="7"/>
  <c r="AI17" i="7"/>
  <c r="AI15" i="7"/>
  <c r="Y2" i="7" s="1"/>
  <c r="C9" i="7"/>
  <c r="C6" i="7"/>
  <c r="AI15" i="2"/>
  <c r="Y2" i="2" s="1"/>
  <c r="C9" i="2" l="1"/>
  <c r="AI17" i="2" l="1"/>
  <c r="AG33" i="2" l="1"/>
  <c r="Q2" i="3" l="1"/>
  <c r="B2" i="3" l="1"/>
  <c r="I2" i="3"/>
  <c r="J2" i="3" s="1"/>
  <c r="C6" i="2"/>
  <c r="AG39" i="2" l="1"/>
  <c r="L2" i="3" l="1"/>
  <c r="T2" i="3" l="1"/>
  <c r="U2" i="3"/>
  <c r="S2" i="3" l="1"/>
  <c r="R2" i="3"/>
  <c r="P2" i="3"/>
  <c r="V2" i="3" s="1"/>
  <c r="O2" i="3"/>
  <c r="N2" i="3"/>
  <c r="A2" i="3" s="1"/>
  <c r="K2" i="3"/>
  <c r="H2" i="3"/>
  <c r="F2" i="3"/>
  <c r="G2" i="3"/>
  <c r="C2" i="3"/>
</calcChain>
</file>

<file path=xl/comments1.xml><?xml version="1.0" encoding="utf-8"?>
<comments xmlns="http://schemas.openxmlformats.org/spreadsheetml/2006/main">
  <authors>
    <author>東京工業大学</author>
  </authors>
  <commentList>
    <comment ref="G45" authorId="0" shapeId="0">
      <text>
        <r>
          <rPr>
            <b/>
            <sz val="9"/>
            <color indexed="81"/>
            <rFont val="ＭＳ Ｐゴシック"/>
            <family val="3"/>
            <charset val="128"/>
          </rPr>
          <t>A 2,500yen fee will be charged to replace a lost card. The fee is waived for the replacement of a malfunctioning or damaged card.</t>
        </r>
      </text>
    </comment>
  </commentList>
</comments>
</file>

<file path=xl/comments2.xml><?xml version="1.0" encoding="utf-8"?>
<comments xmlns="http://schemas.openxmlformats.org/spreadsheetml/2006/main">
  <authors>
    <author>東京工業大学</author>
  </authors>
  <commentList>
    <comment ref="G45" authorId="0" shapeId="0">
      <text>
        <r>
          <rPr>
            <b/>
            <sz val="9"/>
            <color indexed="81"/>
            <rFont val="ＭＳ Ｐゴシック"/>
            <family val="3"/>
            <charset val="128"/>
          </rPr>
          <t>A 2,500yen fee will be charged to replace a lost card. The fee is waived for the replacement of a malfunctioning or damaged card.</t>
        </r>
      </text>
    </comment>
  </commentList>
</comments>
</file>

<file path=xl/comments3.xml><?xml version="1.0" encoding="utf-8"?>
<comments xmlns="http://schemas.openxmlformats.org/spreadsheetml/2006/main">
  <authors>
    <author>加藤有里</author>
    <author>HP16-041Au</author>
    <author>東京工業大学</author>
  </authors>
  <commentList>
    <comment ref="L23" authorId="0" shapeId="0">
      <text>
        <r>
          <rPr>
            <b/>
            <sz val="12"/>
            <color indexed="81"/>
            <rFont val="ＭＳ Ｐゴシック"/>
            <family val="3"/>
            <charset val="128"/>
          </rPr>
          <t>* Leave this box blank if you do not know your ID number.</t>
        </r>
      </text>
    </comment>
    <comment ref="Y23" authorId="1" shapeId="0">
      <text>
        <r>
          <rPr>
            <b/>
            <sz val="11"/>
            <color indexed="81"/>
            <rFont val="MS P ゴシック"/>
            <family val="3"/>
            <charset val="128"/>
          </rPr>
          <t>* For those who work at the Tamachi Campus:
Please be sure to contact your designated administrative office of the Tamachi campus in advance if you are not able to visit the Ookayama Campus to pick up your staff ID card.</t>
        </r>
      </text>
    </comment>
    <comment ref="G46" authorId="2" shapeId="0">
      <text>
        <r>
          <rPr>
            <b/>
            <sz val="11"/>
            <color indexed="81"/>
            <rFont val="ＭＳ Ｐゴシック"/>
            <family val="3"/>
            <charset val="128"/>
          </rPr>
          <t>A 2,500yen fee will be charged to replace a lost card. The fee is waived for the replacement of a malfunctioning or damaged card.</t>
        </r>
      </text>
    </comment>
  </commentList>
</comments>
</file>

<file path=xl/sharedStrings.xml><?xml version="1.0" encoding="utf-8"?>
<sst xmlns="http://schemas.openxmlformats.org/spreadsheetml/2006/main" count="518" uniqueCount="166">
  <si>
    <t>Given Name</t>
  </si>
  <si>
    <t>Middle Name</t>
  </si>
  <si>
    <t xml:space="preserve"> </t>
  </si>
  <si>
    <t>～</t>
    <phoneticPr fontId="30"/>
  </si>
  <si>
    <t xml:space="preserve">  FAMILY  Name</t>
  </si>
  <si>
    <t>個人番号</t>
    <rPh sb="0" eb="2">
      <t>コジン</t>
    </rPh>
    <rPh sb="2" eb="4">
      <t>バンゴウ</t>
    </rPh>
    <phoneticPr fontId="37"/>
  </si>
  <si>
    <t>所属</t>
    <rPh sb="0" eb="2">
      <t>ショゾク</t>
    </rPh>
    <phoneticPr fontId="37"/>
  </si>
  <si>
    <t>氏名（漢字）</t>
    <rPh sb="0" eb="2">
      <t>シメイ</t>
    </rPh>
    <rPh sb="3" eb="5">
      <t>カンジ</t>
    </rPh>
    <phoneticPr fontId="37"/>
  </si>
  <si>
    <t>カナ氏名</t>
    <rPh sb="2" eb="4">
      <t>シメイ</t>
    </rPh>
    <phoneticPr fontId="37"/>
  </si>
  <si>
    <t>印刷用氏名（漢字）</t>
    <rPh sb="0" eb="3">
      <t>インサツヨウ</t>
    </rPh>
    <rPh sb="3" eb="5">
      <t>シメイ</t>
    </rPh>
    <rPh sb="6" eb="8">
      <t>カンジ</t>
    </rPh>
    <phoneticPr fontId="37"/>
  </si>
  <si>
    <t>生年月日(IC)</t>
    <rPh sb="0" eb="2">
      <t>セイネン</t>
    </rPh>
    <rPh sb="2" eb="4">
      <t>ガッピ</t>
    </rPh>
    <phoneticPr fontId="37"/>
  </si>
  <si>
    <t>発行年月日（IC）</t>
    <rPh sb="0" eb="2">
      <t>ハッコウ</t>
    </rPh>
    <rPh sb="2" eb="5">
      <t>ネンガッピ</t>
    </rPh>
    <phoneticPr fontId="37"/>
  </si>
  <si>
    <t>有効期限（IC）</t>
    <rPh sb="0" eb="2">
      <t>ユウコウ</t>
    </rPh>
    <rPh sb="2" eb="4">
      <t>キゲン</t>
    </rPh>
    <phoneticPr fontId="37"/>
  </si>
  <si>
    <t>性別</t>
    <rPh sb="0" eb="2">
      <t>セイベツ</t>
    </rPh>
    <phoneticPr fontId="37"/>
  </si>
  <si>
    <t>カード種別</t>
    <rPh sb="3" eb="5">
      <t>シュベツ</t>
    </rPh>
    <phoneticPr fontId="37"/>
  </si>
  <si>
    <t>所属コード</t>
    <rPh sb="0" eb="2">
      <t>ショゾク</t>
    </rPh>
    <phoneticPr fontId="37"/>
  </si>
  <si>
    <t>姓</t>
    <rPh sb="0" eb="1">
      <t>セイ</t>
    </rPh>
    <phoneticPr fontId="37"/>
  </si>
  <si>
    <t>名</t>
    <rPh sb="0" eb="1">
      <t>メイ</t>
    </rPh>
    <phoneticPr fontId="37"/>
  </si>
  <si>
    <t>旧個人番号</t>
    <rPh sb="0" eb="1">
      <t>キュウ</t>
    </rPh>
    <rPh sb="1" eb="3">
      <t>コジン</t>
    </rPh>
    <rPh sb="3" eb="5">
      <t>バンゴウ</t>
    </rPh>
    <phoneticPr fontId="37"/>
  </si>
  <si>
    <t>職名</t>
    <rPh sb="0" eb="2">
      <t>ショクメイ</t>
    </rPh>
    <phoneticPr fontId="37"/>
  </si>
  <si>
    <t>配付場所</t>
    <rPh sb="0" eb="2">
      <t>ハイフ</t>
    </rPh>
    <rPh sb="2" eb="4">
      <t>バショ</t>
    </rPh>
    <phoneticPr fontId="37"/>
  </si>
  <si>
    <t>連絡先</t>
    <rPh sb="0" eb="3">
      <t>レンラクサキ</t>
    </rPh>
    <phoneticPr fontId="37"/>
  </si>
  <si>
    <t>メールアドレス</t>
    <phoneticPr fontId="37"/>
  </si>
  <si>
    <t>新規・更新</t>
    <rPh sb="0" eb="2">
      <t>シンキ</t>
    </rPh>
    <rPh sb="3" eb="5">
      <t>コウシン</t>
    </rPh>
    <phoneticPr fontId="37"/>
  </si>
  <si>
    <t>備 考</t>
    <rPh sb="0" eb="1">
      <t>ソナエ</t>
    </rPh>
    <rPh sb="2" eb="3">
      <t>コウ</t>
    </rPh>
    <phoneticPr fontId="37"/>
  </si>
  <si>
    <t>1000000</t>
  </si>
  <si>
    <t>　</t>
    <phoneticPr fontId="30"/>
  </si>
  <si>
    <r>
      <rPr>
        <sz val="12"/>
        <rFont val="ＭＳ Ｐゴシック"/>
        <family val="2"/>
        <charset val="128"/>
      </rPr>
      <t>→</t>
    </r>
    <phoneticPr fontId="30"/>
  </si>
  <si>
    <t>アクセスカード発行申請書</t>
    <phoneticPr fontId="30"/>
  </si>
  <si>
    <t>アクセスカード再発行（更新）申請書</t>
    <phoneticPr fontId="30"/>
  </si>
  <si>
    <t>担当</t>
    <rPh sb="0" eb="2">
      <t>タントウ</t>
    </rPh>
    <phoneticPr fontId="30"/>
  </si>
  <si>
    <t>送付先</t>
    <rPh sb="0" eb="3">
      <t>ソウフサキ</t>
    </rPh>
    <phoneticPr fontId="30"/>
  </si>
  <si>
    <t>メールアドレス</t>
    <phoneticPr fontId="30"/>
  </si>
  <si>
    <t>人事課</t>
    <rPh sb="0" eb="3">
      <t>ジンジカ</t>
    </rPh>
    <phoneticPr fontId="30"/>
  </si>
  <si>
    <t>人事企画グループ</t>
    <rPh sb="0" eb="2">
      <t>ジンジ</t>
    </rPh>
    <rPh sb="2" eb="4">
      <t>キカク</t>
    </rPh>
    <phoneticPr fontId="30"/>
  </si>
  <si>
    <t>件名</t>
    <rPh sb="0" eb="2">
      <t>ケンメイ</t>
    </rPh>
    <phoneticPr fontId="30"/>
  </si>
  <si>
    <t>本文</t>
    <rPh sb="0" eb="2">
      <t>ホンブン</t>
    </rPh>
    <phoneticPr fontId="30"/>
  </si>
  <si>
    <t>表示</t>
    <rPh sb="0" eb="2">
      <t>ヒョウジ</t>
    </rPh>
    <phoneticPr fontId="30"/>
  </si>
  <si>
    <t>教員</t>
    <rPh sb="0" eb="2">
      <t>キョウイン</t>
    </rPh>
    <phoneticPr fontId="30"/>
  </si>
  <si>
    <t>職員</t>
    <rPh sb="0" eb="2">
      <t>ショクイン</t>
    </rPh>
    <phoneticPr fontId="30"/>
  </si>
  <si>
    <t>特任教員</t>
    <rPh sb="0" eb="2">
      <t>トクニン</t>
    </rPh>
    <rPh sb="2" eb="4">
      <t>キョウイン</t>
    </rPh>
    <phoneticPr fontId="30"/>
  </si>
  <si>
    <t>常勤職員</t>
    <rPh sb="0" eb="2">
      <t>ジョウキン</t>
    </rPh>
    <rPh sb="2" eb="4">
      <t>ショクイン</t>
    </rPh>
    <phoneticPr fontId="30"/>
  </si>
  <si>
    <t>研究員</t>
    <rPh sb="0" eb="3">
      <t>ケンキュウイン</t>
    </rPh>
    <phoneticPr fontId="30"/>
  </si>
  <si>
    <t>支援員</t>
    <rPh sb="0" eb="2">
      <t>シエン</t>
    </rPh>
    <rPh sb="2" eb="3">
      <t>イン</t>
    </rPh>
    <phoneticPr fontId="30"/>
  </si>
  <si>
    <t>専門員</t>
    <rPh sb="0" eb="3">
      <t>センモンイン</t>
    </rPh>
    <phoneticPr fontId="30"/>
  </si>
  <si>
    <t>その他</t>
    <rPh sb="2" eb="3">
      <t>タ</t>
    </rPh>
    <phoneticPr fontId="30"/>
  </si>
  <si>
    <t>常</t>
    <rPh sb="0" eb="1">
      <t>ジョウ</t>
    </rPh>
    <phoneticPr fontId="30"/>
  </si>
  <si>
    <t>非</t>
    <rPh sb="0" eb="1">
      <t>ヒ</t>
    </rPh>
    <phoneticPr fontId="30"/>
  </si>
  <si>
    <t>ア</t>
    <phoneticPr fontId="30"/>
  </si>
  <si>
    <t>区分</t>
    <rPh sb="0" eb="2">
      <t>クブン</t>
    </rPh>
    <phoneticPr fontId="30"/>
  </si>
  <si>
    <t>受取場所</t>
    <rPh sb="0" eb="1">
      <t>ウ</t>
    </rPh>
    <rPh sb="1" eb="2">
      <t>ト</t>
    </rPh>
    <rPh sb="2" eb="4">
      <t>バショ</t>
    </rPh>
    <phoneticPr fontId="30"/>
  </si>
  <si>
    <t>Date:</t>
    <phoneticPr fontId="30"/>
  </si>
  <si>
    <r>
      <t>　</t>
    </r>
    <r>
      <rPr>
        <sz val="12"/>
        <color rgb="FF000000"/>
        <rFont val="ＭＳ 明朝"/>
        <family val="1"/>
        <charset val="128"/>
      </rPr>
      <t xml:space="preserve">To: President, Tokyo Institute of Technology </t>
    </r>
    <phoneticPr fontId="30"/>
  </si>
  <si>
    <t xml:space="preserve"> * ID  Number</t>
    <phoneticPr fontId="30"/>
  </si>
  <si>
    <t xml:space="preserve">Period of Employment
</t>
    <phoneticPr fontId="30"/>
  </si>
  <si>
    <t>Date of Birth</t>
    <phoneticPr fontId="30"/>
  </si>
  <si>
    <t>Sex</t>
    <phoneticPr fontId="30"/>
  </si>
  <si>
    <t xml:space="preserve">Name in Chinese Characters
(If Applicable)
</t>
    <phoneticPr fontId="30"/>
  </si>
  <si>
    <t>Family Name</t>
  </si>
  <si>
    <t>Family Name</t>
    <phoneticPr fontId="30"/>
  </si>
  <si>
    <t>Given Name</t>
    <phoneticPr fontId="30"/>
  </si>
  <si>
    <t>Name in Katakana</t>
    <phoneticPr fontId="30"/>
  </si>
  <si>
    <t>Name in Roman Letters</t>
    <phoneticPr fontId="30"/>
  </si>
  <si>
    <t>Name in Katakana</t>
    <phoneticPr fontId="30"/>
  </si>
  <si>
    <t>If your name consists of alphabet letters, abbreviate it to 18 letters or less (including spaces and punctuation). The abbreviated name will be printed on your ID card.↓</t>
    <phoneticPr fontId="30"/>
  </si>
  <si>
    <t>(Note) Personal information entered in this application will be used for management of the authentication system and data control.</t>
    <phoneticPr fontId="30"/>
  </si>
  <si>
    <t xml:space="preserve">If you previously studied or worked at the Tokyo Institute of Technology and had an Institute IC card, including student ID (issued on or after April 1, 2006), please fill in the boxes below to the best of your knowledge. </t>
    <phoneticPr fontId="30"/>
  </si>
  <si>
    <t>Previous Department, Title</t>
    <phoneticPr fontId="30"/>
  </si>
  <si>
    <t>Previous ID Number</t>
    <phoneticPr fontId="30"/>
  </si>
  <si>
    <t>Reissue reason</t>
    <phoneticPr fontId="30"/>
  </si>
  <si>
    <t>Application for Staff ID Card
(Part-Time Staff Members)</t>
    <phoneticPr fontId="30"/>
  </si>
  <si>
    <t xml:space="preserve">Name in Alphabet Letters
(If Applicable)
</t>
    <phoneticPr fontId="30"/>
  </si>
  <si>
    <t>教務職員</t>
    <rPh sb="0" eb="2">
      <t>キョウム</t>
    </rPh>
    <rPh sb="2" eb="4">
      <t>ショクイン</t>
    </rPh>
    <phoneticPr fontId="30"/>
  </si>
  <si>
    <t>Administrative Staff</t>
    <phoneticPr fontId="30"/>
  </si>
  <si>
    <t>Research Associate</t>
    <phoneticPr fontId="30"/>
  </si>
  <si>
    <t>Research Staff</t>
    <phoneticPr fontId="30"/>
  </si>
  <si>
    <t>Specialist</t>
    <phoneticPr fontId="30"/>
  </si>
  <si>
    <t>Support Staff</t>
    <phoneticPr fontId="30"/>
  </si>
  <si>
    <t>Others</t>
    <phoneticPr fontId="30"/>
  </si>
  <si>
    <t>Specially Appointed Faculty</t>
    <phoneticPr fontId="30"/>
  </si>
  <si>
    <t>Pick-up Location</t>
    <phoneticPr fontId="30"/>
  </si>
  <si>
    <t>If others, please specify.</t>
    <phoneticPr fontId="30"/>
  </si>
  <si>
    <t xml:space="preserve"> </t>
    <phoneticPr fontId="30"/>
  </si>
  <si>
    <t xml:space="preserve"> ※ &lt;--- Click here to send your application by email. Applications are accepted by email only.</t>
    <phoneticPr fontId="30"/>
  </si>
  <si>
    <t>（You can leave the body of the message blank when you email this application.）</t>
    <phoneticPr fontId="30"/>
  </si>
  <si>
    <t>Your ID card will show your name in Chinese characters you entered if "Name in Chinese Characters" filed is filled in.</t>
    <phoneticPr fontId="30"/>
  </si>
  <si>
    <t>Your ID card will show your name in alphabet letters you entered if "Name in Alphabet Letters" filed is filled in.</t>
    <phoneticPr fontId="30"/>
  </si>
  <si>
    <t>form of a written application</t>
    <phoneticPr fontId="30"/>
  </si>
  <si>
    <t>:</t>
    <phoneticPr fontId="30"/>
  </si>
  <si>
    <t xml:space="preserve">Tokyo Institute of Technology </t>
    <phoneticPr fontId="30"/>
  </si>
  <si>
    <t>Reissue application for Staff ID Card
(Full-Time Staff Members)</t>
    <phoneticPr fontId="30"/>
  </si>
  <si>
    <t>Reissue application for Staff ID Card
(Part-Time Staff Members)</t>
    <phoneticPr fontId="30"/>
  </si>
  <si>
    <t>jinjicard@jim.titech.ac.jp</t>
    <phoneticPr fontId="37"/>
  </si>
  <si>
    <t>部局区分</t>
    <rPh sb="0" eb="2">
      <t>ブキョク</t>
    </rPh>
    <rPh sb="2" eb="4">
      <t>クブン</t>
    </rPh>
    <phoneticPr fontId="30"/>
  </si>
  <si>
    <t>事務局（大岡山勤務）</t>
    <rPh sb="0" eb="3">
      <t>ジムキョク</t>
    </rPh>
    <rPh sb="4" eb="7">
      <t>オオオカヤマ</t>
    </rPh>
    <rPh sb="7" eb="9">
      <t>キンム</t>
    </rPh>
    <phoneticPr fontId="30"/>
  </si>
  <si>
    <t>事務局（すずかけ勤務）</t>
    <rPh sb="0" eb="3">
      <t>ジムキョク</t>
    </rPh>
    <rPh sb="8" eb="10">
      <t>キンム</t>
    </rPh>
    <phoneticPr fontId="30"/>
  </si>
  <si>
    <t>suz.jin@jim.titech.ac.jp</t>
    <phoneticPr fontId="37"/>
  </si>
  <si>
    <t>事務局（田町勤務）</t>
    <rPh sb="0" eb="3">
      <t>ジムキョク</t>
    </rPh>
    <rPh sb="4" eb="6">
      <t>タマチ</t>
    </rPh>
    <rPh sb="6" eb="8">
      <t>キンム</t>
    </rPh>
    <phoneticPr fontId="30"/>
  </si>
  <si>
    <t>ytanji@jim.titech.ac.jp</t>
    <phoneticPr fontId="30"/>
  </si>
  <si>
    <t>理学院</t>
    <rPh sb="0" eb="1">
      <t>リ</t>
    </rPh>
    <rPh sb="1" eb="3">
      <t>ガクイン</t>
    </rPh>
    <phoneticPr fontId="30"/>
  </si>
  <si>
    <t>rig.jim1@jim.titech.ac.jp</t>
    <phoneticPr fontId="30"/>
  </si>
  <si>
    <t>工学院</t>
    <rPh sb="0" eb="3">
      <t>コウガクイン</t>
    </rPh>
    <phoneticPr fontId="30"/>
  </si>
  <si>
    <t>kog.jinji@jim.titech.ac.jp</t>
    <phoneticPr fontId="30"/>
  </si>
  <si>
    <t>物質理工学院</t>
    <rPh sb="0" eb="2">
      <t>ブッシツ</t>
    </rPh>
    <rPh sb="2" eb="5">
      <t>リコウガク</t>
    </rPh>
    <rPh sb="5" eb="6">
      <t>イン</t>
    </rPh>
    <phoneticPr fontId="30"/>
  </si>
  <si>
    <t>情報理工学院</t>
    <rPh sb="0" eb="6">
      <t>ジョウホウリコウガクイン</t>
    </rPh>
    <phoneticPr fontId="30"/>
  </si>
  <si>
    <t>jyoriko@jim.titech.ac.jp</t>
    <phoneticPr fontId="30"/>
  </si>
  <si>
    <t>生命理工学院</t>
    <rPh sb="0" eb="6">
      <t>セイメイリコウガクイン</t>
    </rPh>
    <phoneticPr fontId="30"/>
  </si>
  <si>
    <t>環境・社会理工学院</t>
    <rPh sb="0" eb="2">
      <t>カンキョウ</t>
    </rPh>
    <rPh sb="3" eb="5">
      <t>シャカイ</t>
    </rPh>
    <rPh sb="5" eb="8">
      <t>リコウガク</t>
    </rPh>
    <rPh sb="8" eb="9">
      <t>イン</t>
    </rPh>
    <phoneticPr fontId="30"/>
  </si>
  <si>
    <t>リベラルアーツ研究教育院</t>
    <rPh sb="7" eb="12">
      <t>ケンキュウキョウイクイン</t>
    </rPh>
    <phoneticPr fontId="30"/>
  </si>
  <si>
    <t>libarts@jim.titech.ac.jp</t>
    <phoneticPr fontId="30"/>
  </si>
  <si>
    <t>科学技術創成研究院</t>
    <rPh sb="0" eb="9">
      <t>カガクギジュツソウセイケンキュウイン</t>
    </rPh>
    <phoneticPr fontId="30"/>
  </si>
  <si>
    <t>その他（大岡山勤務）</t>
    <rPh sb="4" eb="7">
      <t>オオオカヤマ</t>
    </rPh>
    <rPh sb="7" eb="9">
      <t>キンム</t>
    </rPh>
    <phoneticPr fontId="30"/>
  </si>
  <si>
    <t>その他（すずかけ勤務）</t>
    <rPh sb="8" eb="10">
      <t>キンム</t>
    </rPh>
    <phoneticPr fontId="30"/>
  </si>
  <si>
    <t>その他（田町勤務）</t>
    <rPh sb="4" eb="6">
      <t>タマチ</t>
    </rPh>
    <rPh sb="6" eb="8">
      <t>キンム</t>
    </rPh>
    <phoneticPr fontId="30"/>
  </si>
  <si>
    <t>Department Category</t>
    <phoneticPr fontId="30"/>
  </si>
  <si>
    <t>Position Title</t>
    <phoneticPr fontId="30"/>
  </si>
  <si>
    <t>If others, please specify.</t>
    <phoneticPr fontId="30"/>
  </si>
  <si>
    <t>Laboratory, Division, Group</t>
    <phoneticPr fontId="30"/>
  </si>
  <si>
    <t>　Contact Information
(Extension or Email Address)</t>
    <phoneticPr fontId="30"/>
  </si>
  <si>
    <t>Application for Staff ID Card
(Full-Time Staff Members)</t>
    <phoneticPr fontId="30"/>
  </si>
  <si>
    <t>School of Science</t>
    <phoneticPr fontId="30"/>
  </si>
  <si>
    <t>School of Engineering</t>
    <phoneticPr fontId="30"/>
  </si>
  <si>
    <t xml:space="preserve">School of Materials and Chemical Technology </t>
    <phoneticPr fontId="30"/>
  </si>
  <si>
    <t>School of Computing</t>
    <phoneticPr fontId="30"/>
  </si>
  <si>
    <t>School of Life Science and Technology</t>
    <phoneticPr fontId="30"/>
  </si>
  <si>
    <t>School of Environment and Society</t>
    <phoneticPr fontId="30"/>
  </si>
  <si>
    <t>Institute for Liberal Arts</t>
    <phoneticPr fontId="30"/>
  </si>
  <si>
    <t>Institute of Innovative Research</t>
    <phoneticPr fontId="30"/>
  </si>
  <si>
    <t>(↑If others)
Department</t>
    <phoneticPr fontId="30"/>
  </si>
  <si>
    <t>Department，Laboratory, Division, Group</t>
    <phoneticPr fontId="30"/>
  </si>
  <si>
    <r>
      <t xml:space="preserve">  ID  Number
</t>
    </r>
    <r>
      <rPr>
        <sz val="10"/>
        <color rgb="FF000000"/>
        <rFont val="ＭＳ 明朝"/>
        <family val="1"/>
        <charset val="128"/>
      </rPr>
      <t>* Leave this box blank if you do not know your ID number.</t>
    </r>
    <phoneticPr fontId="30"/>
  </si>
  <si>
    <r>
      <rPr>
        <sz val="10"/>
        <color theme="1"/>
        <rFont val="ＭＳ 明朝"/>
        <family val="1"/>
        <charset val="128"/>
      </rPr>
      <t>If others, please specify.
（　　　　　　　　　　　　　　　　　　　　　）
*A 2,500yen fee will be charged to replace a lost card. The fee is waived for the replacement of a malfunctioning or damaged card.</t>
    </r>
    <r>
      <rPr>
        <sz val="11"/>
        <color theme="1"/>
        <rFont val="ＭＳ Ｐゴシック"/>
        <family val="2"/>
        <charset val="128"/>
        <scheme val="minor"/>
      </rPr>
      <t xml:space="preserve">
</t>
    </r>
    <phoneticPr fontId="30"/>
  </si>
  <si>
    <t>*For those who work at the Tamachi Campus:
Please be sure to contact your designated administrative office of the Tamachi campus in advance if you are not able to visit the Ookayama Campus to pick up your staff ID card.</t>
    <phoneticPr fontId="30"/>
  </si>
  <si>
    <t>Reissue application for Staff ID Card
(Part-Time Staff Members)</t>
  </si>
  <si>
    <t>Reissue 
reason</t>
    <phoneticPr fontId="30"/>
  </si>
  <si>
    <t>Application for Staff ID Card
(Part-Time Staff Members)</t>
  </si>
  <si>
    <t>Administrative Departments（Office/Laboratory location：Ookayama）</t>
    <phoneticPr fontId="30"/>
  </si>
  <si>
    <t>Administrative Departments（Office/Laboratory location：Suzukakedai）</t>
    <phoneticPr fontId="30"/>
  </si>
  <si>
    <t>Administrative Departments（Office/Laboratory location：Tamachi）</t>
    <phoneticPr fontId="30"/>
  </si>
  <si>
    <t>Others（Office/Laboratory location：Ookayama）</t>
    <phoneticPr fontId="30"/>
  </si>
  <si>
    <t>Others（Office/Laboratory location：Suzukakedai）</t>
    <phoneticPr fontId="30"/>
  </si>
  <si>
    <t>Others（Office/Laboratory location：Tamachi）</t>
    <phoneticPr fontId="30"/>
  </si>
  <si>
    <t>Enter the expiration date</t>
    <phoneticPr fontId="30"/>
  </si>
  <si>
    <t>ｶｰﾄﾞ区分</t>
    <rPh sb="4" eb="6">
      <t>クブン</t>
    </rPh>
    <phoneticPr fontId="30"/>
  </si>
  <si>
    <t>環境・社会理工学院（田町勤務）</t>
    <rPh sb="0" eb="2">
      <t>カンキョウ</t>
    </rPh>
    <rPh sb="3" eb="5">
      <t>シャカイ</t>
    </rPh>
    <rPh sb="5" eb="8">
      <t>リコウガク</t>
    </rPh>
    <rPh sb="8" eb="9">
      <t>イン</t>
    </rPh>
    <phoneticPr fontId="30"/>
  </si>
  <si>
    <t>School of Environment and Society（Office/Laboratory location：Tamachi）</t>
    <phoneticPr fontId="30"/>
  </si>
  <si>
    <t>Application for Staff ID Card
(Full-Time Staff Members)</t>
    <phoneticPr fontId="30"/>
  </si>
  <si>
    <t>↓email address</t>
    <phoneticPr fontId="30"/>
  </si>
  <si>
    <t>Reissue application for Staff ID Card
(Full-Time Staff Members)</t>
    <phoneticPr fontId="30"/>
  </si>
  <si>
    <t>Application for Staff ID Card
(Part-Time Staff Members)</t>
    <phoneticPr fontId="30"/>
  </si>
  <si>
    <t>Reissue application for Staff ID Card
(Part-Time Staff Members)</t>
    <phoneticPr fontId="30"/>
  </si>
  <si>
    <t>jin.syo@jim.titech.ac.jp</t>
  </si>
  <si>
    <t>ytanji@jim.titech.ac.jp</t>
    <phoneticPr fontId="30"/>
  </si>
  <si>
    <t>jyoriko@jim.titech.ac.jp</t>
    <phoneticPr fontId="30"/>
  </si>
  <si>
    <t>suz.jin@jim.titech.ac.jp</t>
    <phoneticPr fontId="37"/>
  </si>
  <si>
    <t>libarts@jim.titech.ac.jp</t>
    <phoneticPr fontId="30"/>
  </si>
  <si>
    <t>jinjicard@jim.titech.ac.jp</t>
  </si>
  <si>
    <t>suz.jin@jim.titech.ac.jp</t>
    <phoneticPr fontId="37"/>
  </si>
  <si>
    <t>ytanji@jim.titech.ac.jp</t>
    <phoneticPr fontId="30"/>
  </si>
  <si>
    <t>jinjicard@jim.titech.ac.jp</t>
    <phoneticPr fontId="37"/>
  </si>
  <si>
    <t>rig.jim1@jim.titech.ac.jp</t>
    <phoneticPr fontId="30"/>
  </si>
  <si>
    <t>kog.jinji@jim.titech.ac.jp</t>
    <phoneticPr fontId="30"/>
  </si>
  <si>
    <t>jyoriko@jim.titech.ac.jp</t>
    <phoneticPr fontId="30"/>
  </si>
  <si>
    <t>suz.jin@jim.titech.ac.jp</t>
    <phoneticPr fontId="37"/>
  </si>
  <si>
    <t>rig.jim1@jim.titech.ac.jp</t>
    <phoneticPr fontId="30"/>
  </si>
  <si>
    <t>Application for Staff ID Card
(Full-Time Staff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</si>
</sst>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mm\-dd"/>
    <numFmt numFmtId="178" formatCode="yyyy/m/d;@"/>
  </numFmts>
  <fonts count="7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rgb="FF000000"/>
      <name val="Times New Roman"/>
      <family val="1"/>
    </font>
    <font>
      <sz val="10.5"/>
      <color rgb="FF000000"/>
      <name val="ＭＳ 明朝"/>
      <family val="1"/>
      <charset val="128"/>
    </font>
    <font>
      <sz val="16"/>
      <color rgb="FF000000"/>
      <name val="ＭＳ 明朝"/>
      <family val="1"/>
      <charset val="128"/>
    </font>
    <font>
      <sz val="12"/>
      <color rgb="FF000000"/>
      <name val="ＭＳ 明朝"/>
      <family val="1"/>
      <charset val="128"/>
    </font>
    <font>
      <sz val="12"/>
      <color rgb="FF000000"/>
      <name val="Times New Roman"/>
      <family val="1"/>
    </font>
    <font>
      <sz val="9"/>
      <color rgb="FF000000"/>
      <name val="Times New Roman"/>
      <family val="1"/>
    </font>
    <font>
      <sz val="9"/>
      <color rgb="FFFF0000"/>
      <name val="ＭＳ 明朝"/>
      <family val="1"/>
      <charset val="128"/>
    </font>
    <font>
      <sz val="9"/>
      <color rgb="FF000000"/>
      <name val="ＭＳ 明朝"/>
      <family val="1"/>
      <charset val="128"/>
    </font>
    <font>
      <sz val="10.5"/>
      <color theme="1"/>
      <name val="Times New Roman"/>
      <family val="1"/>
    </font>
    <font>
      <sz val="12"/>
      <name val="ＭＳ 明朝"/>
      <family val="1"/>
      <charset val="128"/>
    </font>
    <font>
      <sz val="9"/>
      <color theme="1"/>
      <name val="Times New Roman"/>
      <family val="1"/>
    </font>
    <font>
      <sz val="12"/>
      <color theme="1"/>
      <name val="Times New Roman"/>
      <family val="1"/>
    </font>
    <font>
      <sz val="6"/>
      <name val="ＭＳ Ｐゴシック"/>
      <family val="2"/>
      <charset val="128"/>
      <scheme val="minor"/>
    </font>
    <font>
      <sz val="12"/>
      <color rgb="FF000000"/>
      <name val="ＭＳ Ｐ明朝"/>
      <family val="1"/>
      <charset val="128"/>
    </font>
    <font>
      <sz val="9"/>
      <color theme="1"/>
      <name val="ＭＳ Ｐゴシック"/>
      <family val="2"/>
      <charset val="128"/>
      <scheme val="minor"/>
    </font>
    <font>
      <sz val="12"/>
      <name val="Times New Roman"/>
      <family val="1"/>
    </font>
    <font>
      <b/>
      <sz val="12"/>
      <color indexed="81"/>
      <name val="ＭＳ Ｐゴシック"/>
      <family val="3"/>
      <charset val="128"/>
    </font>
    <font>
      <sz val="11"/>
      <name val="ＭＳ Ｐゴシック"/>
      <family val="3"/>
      <charset val="128"/>
    </font>
    <font>
      <b/>
      <sz val="8"/>
      <name val="ＭＳ Ｐゴシック"/>
      <family val="3"/>
      <charset val="128"/>
    </font>
    <font>
      <sz val="6"/>
      <name val="ＭＳ Ｐゴシック"/>
      <family val="3"/>
      <charset val="128"/>
    </font>
    <font>
      <b/>
      <sz val="8"/>
      <color indexed="8"/>
      <name val="ＭＳ Ｐゴシック"/>
      <family val="3"/>
      <charset val="128"/>
    </font>
    <font>
      <b/>
      <sz val="9"/>
      <name val="ＭＳ Ｐゴシック"/>
      <family val="3"/>
      <charset val="128"/>
    </font>
    <font>
      <sz val="8"/>
      <name val="ＭＳ Ｐゴシック"/>
      <family val="3"/>
      <charset val="128"/>
    </font>
    <font>
      <sz val="10"/>
      <name val="ＭＳ Ｐゴシック"/>
      <family val="3"/>
      <charset val="128"/>
    </font>
    <font>
      <sz val="10"/>
      <name val="Arial"/>
      <family val="2"/>
    </font>
    <font>
      <u/>
      <sz val="10"/>
      <color indexed="12"/>
      <name val="Arial"/>
      <family val="2"/>
    </font>
    <font>
      <sz val="9"/>
      <name val="ＭＳ Ｐゴシック"/>
      <family val="3"/>
      <charset val="128"/>
    </font>
    <font>
      <sz val="12"/>
      <name val="ＭＳ Ｐ明朝"/>
      <family val="1"/>
      <charset val="128"/>
    </font>
    <font>
      <sz val="18"/>
      <color theme="1"/>
      <name val="ＭＳ Ｐゴシック"/>
      <family val="2"/>
      <charset val="128"/>
      <scheme val="minor"/>
    </font>
    <font>
      <sz val="12"/>
      <name val="ＭＳ Ｐゴシック"/>
      <family val="2"/>
      <charset val="128"/>
    </font>
    <font>
      <sz val="11"/>
      <color theme="1"/>
      <name val="Times New Roman"/>
      <family val="1"/>
    </font>
    <font>
      <u/>
      <sz val="11"/>
      <color theme="10"/>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u/>
      <sz val="11"/>
      <color theme="1"/>
      <name val="ＭＳ Ｐゴシック"/>
      <family val="2"/>
      <charset val="128"/>
      <scheme val="minor"/>
    </font>
    <font>
      <sz val="10"/>
      <color rgb="FF000000"/>
      <name val="ＭＳ 明朝"/>
      <family val="1"/>
      <charset val="128"/>
    </font>
    <font>
      <sz val="10"/>
      <name val="ＭＳ 明朝"/>
      <family val="1"/>
      <charset val="128"/>
    </font>
    <font>
      <b/>
      <u/>
      <sz val="9"/>
      <color rgb="FF000000"/>
      <name val="ＭＳ 明朝"/>
      <family val="1"/>
      <charset val="128"/>
    </font>
    <font>
      <sz val="10"/>
      <color rgb="FF000000"/>
      <name val="Times New Roman"/>
      <family val="1"/>
    </font>
    <font>
      <sz val="10"/>
      <color theme="1"/>
      <name val="ＭＳ Ｐゴシック"/>
      <family val="2"/>
      <charset val="128"/>
      <scheme val="minor"/>
    </font>
    <font>
      <sz val="9"/>
      <name val="ＭＳ 明朝"/>
      <family val="1"/>
      <charset val="128"/>
    </font>
    <font>
      <b/>
      <sz val="11"/>
      <color rgb="FFC00000"/>
      <name val="ＭＳ Ｐゴシック"/>
      <family val="3"/>
      <charset val="128"/>
      <scheme val="minor"/>
    </font>
    <font>
      <sz val="14"/>
      <color rgb="FF545454"/>
      <name val="Arial"/>
      <family val="2"/>
    </font>
    <font>
      <sz val="10"/>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sz val="11"/>
      <name val="ＭＳ Ｐゴシック"/>
      <family val="3"/>
      <charset val="128"/>
      <scheme val="minor"/>
    </font>
    <font>
      <b/>
      <sz val="11"/>
      <color indexed="81"/>
      <name val="MS P ゴシック"/>
      <family val="3"/>
      <charset val="128"/>
    </font>
    <font>
      <b/>
      <sz val="11"/>
      <color indexed="81"/>
      <name val="ＭＳ Ｐゴシック"/>
      <family val="3"/>
      <charset val="128"/>
    </font>
    <font>
      <sz val="12"/>
      <color theme="1"/>
      <name val="ＭＳ Ｐゴシック"/>
      <family val="2"/>
      <charset val="128"/>
      <scheme val="minor"/>
    </font>
    <font>
      <sz val="11"/>
      <name val="ＭＳ Ｐゴシック"/>
      <family val="2"/>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13"/>
        <bgColor indexed="64"/>
      </patternFill>
    </fill>
    <fill>
      <patternFill patternType="solid">
        <fgColor rgb="FFFFCCFF"/>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thin">
        <color auto="1"/>
      </top>
      <bottom style="thin">
        <color auto="1"/>
      </bottom>
      <diagonal/>
    </border>
    <border>
      <left/>
      <right style="thin">
        <color indexed="64"/>
      </right>
      <top style="thin">
        <color auto="1"/>
      </top>
      <bottom style="thin">
        <color auto="1"/>
      </bottom>
      <diagonal/>
    </border>
    <border>
      <left/>
      <right style="dotted">
        <color indexed="64"/>
      </right>
      <top style="thin">
        <color auto="1"/>
      </top>
      <bottom style="thin">
        <color auto="1"/>
      </bottom>
      <diagonal/>
    </border>
    <border>
      <left style="dotted">
        <color indexed="64"/>
      </left>
      <right/>
      <top style="thin">
        <color auto="1"/>
      </top>
      <bottom style="thin">
        <color auto="1"/>
      </bottom>
      <diagonal/>
    </border>
    <border>
      <left/>
      <right style="dashed">
        <color indexed="64"/>
      </right>
      <top style="thin">
        <color auto="1"/>
      </top>
      <bottom style="thin">
        <color auto="1"/>
      </bottom>
      <diagonal/>
    </border>
    <border>
      <left style="dashed">
        <color indexed="64"/>
      </left>
      <right/>
      <top style="thin">
        <color auto="1"/>
      </top>
      <bottom style="thin">
        <color auto="1"/>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5" fillId="0" borderId="0">
      <alignment vertical="center"/>
    </xf>
    <xf numFmtId="0" fontId="42" fillId="0" borderId="0"/>
    <xf numFmtId="0" fontId="43" fillId="0" borderId="0" applyNumberFormat="0" applyFill="0" applyBorder="0" applyAlignment="0" applyProtection="0">
      <alignment vertical="top"/>
      <protection locked="0"/>
    </xf>
    <xf numFmtId="0" fontId="49" fillId="0" borderId="0" applyNumberFormat="0" applyFill="0" applyBorder="0" applyAlignment="0" applyProtection="0">
      <alignment vertical="center"/>
    </xf>
  </cellStyleXfs>
  <cellXfs count="214">
    <xf numFmtId="0" fontId="0" fillId="0" borderId="0" xfId="0">
      <alignment vertical="center"/>
    </xf>
    <xf numFmtId="0" fontId="36" fillId="34" borderId="10" xfId="42" applyFont="1" applyFill="1" applyBorder="1" applyAlignment="1">
      <alignment horizontal="center" vertical="center" wrapText="1"/>
    </xf>
    <xf numFmtId="0" fontId="38" fillId="34" borderId="10" xfId="42" applyFont="1" applyFill="1" applyBorder="1" applyAlignment="1">
      <alignment horizontal="center" vertical="center" wrapText="1"/>
    </xf>
    <xf numFmtId="177" fontId="38" fillId="34" borderId="10" xfId="42" applyNumberFormat="1" applyFont="1" applyFill="1" applyBorder="1" applyAlignment="1">
      <alignment horizontal="center" vertical="center" wrapText="1"/>
    </xf>
    <xf numFmtId="49" fontId="38" fillId="34" borderId="10" xfId="42" applyNumberFormat="1" applyFont="1" applyFill="1" applyBorder="1" applyAlignment="1">
      <alignment horizontal="center" vertical="center" wrapText="1"/>
    </xf>
    <xf numFmtId="0" fontId="36" fillId="35" borderId="10" xfId="42" applyFont="1" applyFill="1" applyBorder="1" applyAlignment="1">
      <alignment horizontal="center" vertical="center" wrapText="1"/>
    </xf>
    <xf numFmtId="0" fontId="39" fillId="35" borderId="10" xfId="42" applyFont="1" applyFill="1" applyBorder="1" applyAlignment="1">
      <alignment horizontal="center" vertical="center" wrapText="1"/>
    </xf>
    <xf numFmtId="0" fontId="40" fillId="0" borderId="0" xfId="42" applyFont="1" applyBorder="1" applyAlignment="1">
      <alignment horizontal="center" vertical="center"/>
    </xf>
    <xf numFmtId="49" fontId="41" fillId="0" borderId="10" xfId="42" applyNumberFormat="1" applyFont="1" applyFill="1" applyBorder="1">
      <alignment vertical="center"/>
    </xf>
    <xf numFmtId="177" fontId="41" fillId="0" borderId="10" xfId="42" applyNumberFormat="1" applyFont="1" applyFill="1" applyBorder="1" applyAlignment="1">
      <alignment horizontal="left" vertical="center"/>
    </xf>
    <xf numFmtId="177" fontId="41" fillId="0" borderId="11" xfId="43" applyNumberFormat="1" applyFont="1" applyFill="1" applyBorder="1" applyAlignment="1">
      <alignment horizontal="left" vertical="center"/>
    </xf>
    <xf numFmtId="0" fontId="41" fillId="0" borderId="11" xfId="42" applyNumberFormat="1" applyFont="1" applyFill="1" applyBorder="1" applyAlignment="1">
      <alignment horizontal="left" vertical="center"/>
    </xf>
    <xf numFmtId="49" fontId="41" fillId="0" borderId="10" xfId="42" applyNumberFormat="1" applyFont="1" applyFill="1" applyBorder="1" applyAlignment="1">
      <alignment horizontal="left" vertical="center"/>
    </xf>
    <xf numFmtId="0" fontId="41" fillId="0" borderId="11" xfId="42" applyFont="1" applyFill="1" applyBorder="1">
      <alignment vertical="center"/>
    </xf>
    <xf numFmtId="0" fontId="41" fillId="0" borderId="10" xfId="42" applyFont="1" applyFill="1" applyBorder="1" applyAlignment="1">
      <alignment vertical="center" wrapText="1"/>
    </xf>
    <xf numFmtId="0" fontId="41" fillId="0" borderId="10" xfId="42" applyFont="1" applyFill="1" applyBorder="1">
      <alignment vertical="center"/>
    </xf>
    <xf numFmtId="0" fontId="41" fillId="0" borderId="11" xfId="42" applyFont="1" applyFill="1" applyBorder="1" applyAlignment="1">
      <alignment horizontal="left" vertical="center" wrapText="1"/>
    </xf>
    <xf numFmtId="0" fontId="41" fillId="0" borderId="0" xfId="42" applyFont="1" applyFill="1" applyAlignment="1">
      <alignment horizontal="left" vertical="center" wrapText="1"/>
    </xf>
    <xf numFmtId="0" fontId="41" fillId="0" borderId="0" xfId="42" applyFont="1" applyFill="1">
      <alignment vertical="center"/>
    </xf>
    <xf numFmtId="0" fontId="41" fillId="0" borderId="10" xfId="42" applyFont="1" applyFill="1" applyBorder="1" applyAlignment="1">
      <alignment horizontal="left" vertical="center" wrapText="1"/>
    </xf>
    <xf numFmtId="0" fontId="41" fillId="0" borderId="0" xfId="42" applyFont="1" applyFill="1" applyBorder="1" applyAlignment="1">
      <alignment horizontal="left" vertical="center"/>
    </xf>
    <xf numFmtId="0" fontId="41" fillId="0" borderId="0" xfId="42" applyFont="1" applyFill="1" applyBorder="1" applyAlignment="1">
      <alignment horizontal="left" vertical="center" wrapText="1"/>
    </xf>
    <xf numFmtId="0" fontId="41" fillId="0" borderId="0" xfId="42" applyFont="1" applyFill="1" applyBorder="1" applyAlignment="1">
      <alignment horizontal="right" vertical="center"/>
    </xf>
    <xf numFmtId="177" fontId="41" fillId="0" borderId="0" xfId="42" applyNumberFormat="1" applyFont="1" applyFill="1" applyBorder="1" applyAlignment="1">
      <alignment horizontal="right" vertical="center"/>
    </xf>
    <xf numFmtId="49" fontId="41" fillId="0" borderId="0" xfId="42" applyNumberFormat="1" applyFont="1" applyFill="1" applyBorder="1" applyAlignment="1">
      <alignment horizontal="right" vertical="center"/>
    </xf>
    <xf numFmtId="0" fontId="41" fillId="0" borderId="0" xfId="42" applyFont="1" applyBorder="1" applyAlignment="1">
      <alignment horizontal="left" vertical="center"/>
    </xf>
    <xf numFmtId="0" fontId="40" fillId="0" borderId="0" xfId="42" applyFont="1" applyFill="1" applyBorder="1" applyAlignment="1">
      <alignment horizontal="left" vertical="center"/>
    </xf>
    <xf numFmtId="0" fontId="40" fillId="0" borderId="0" xfId="42" applyFont="1" applyFill="1" applyBorder="1" applyAlignment="1">
      <alignment horizontal="left" vertical="center" wrapText="1"/>
    </xf>
    <xf numFmtId="0" fontId="40" fillId="0" borderId="0" xfId="42" applyFont="1" applyFill="1" applyBorder="1" applyAlignment="1">
      <alignment horizontal="right" vertical="center"/>
    </xf>
    <xf numFmtId="177" fontId="40" fillId="0" borderId="0" xfId="42" applyNumberFormat="1" applyFont="1" applyFill="1" applyBorder="1" applyAlignment="1">
      <alignment horizontal="right" vertical="center"/>
    </xf>
    <xf numFmtId="49" fontId="40" fillId="0" borderId="0" xfId="42" applyNumberFormat="1" applyFont="1" applyFill="1" applyBorder="1" applyAlignment="1">
      <alignment horizontal="right" vertical="center"/>
    </xf>
    <xf numFmtId="0" fontId="44" fillId="0" borderId="0" xfId="42" applyFont="1" applyFill="1" applyBorder="1" applyAlignment="1">
      <alignment horizontal="right" vertical="center"/>
    </xf>
    <xf numFmtId="0" fontId="40" fillId="0" borderId="0" xfId="42" applyFont="1" applyFill="1" applyBorder="1" applyAlignment="1">
      <alignment horizontal="center" vertical="center"/>
    </xf>
    <xf numFmtId="0" fontId="40" fillId="0" borderId="0" xfId="42" applyFont="1" applyBorder="1" applyAlignment="1">
      <alignment horizontal="left" vertical="center"/>
    </xf>
    <xf numFmtId="0" fontId="40" fillId="0" borderId="0" xfId="42" applyFont="1" applyBorder="1" applyAlignment="1">
      <alignment horizontal="left" vertical="center" wrapText="1"/>
    </xf>
    <xf numFmtId="0" fontId="40" fillId="0" borderId="0" xfId="42" applyFont="1" applyBorder="1" applyAlignment="1">
      <alignment horizontal="right" vertical="center"/>
    </xf>
    <xf numFmtId="177" fontId="40" fillId="0" borderId="0" xfId="42" applyNumberFormat="1" applyFont="1" applyBorder="1" applyAlignment="1">
      <alignment horizontal="right" vertical="center"/>
    </xf>
    <xf numFmtId="49" fontId="40" fillId="0" borderId="0" xfId="42" applyNumberFormat="1" applyFont="1" applyBorder="1" applyAlignment="1">
      <alignment horizontal="right" vertical="center"/>
    </xf>
    <xf numFmtId="0" fontId="44" fillId="0" borderId="0" xfId="42" applyFont="1" applyBorder="1" applyAlignment="1">
      <alignment horizontal="right" vertical="center"/>
    </xf>
    <xf numFmtId="0" fontId="41" fillId="0" borderId="10" xfId="42" applyNumberFormat="1" applyFont="1" applyFill="1" applyBorder="1">
      <alignment vertical="center"/>
    </xf>
    <xf numFmtId="0" fontId="41" fillId="0" borderId="11" xfId="42" applyFont="1" applyFill="1" applyBorder="1" applyAlignment="1">
      <alignment horizontal="left" vertical="center"/>
    </xf>
    <xf numFmtId="0" fontId="0" fillId="0" borderId="10" xfId="0" applyFill="1" applyBorder="1" applyAlignment="1" applyProtection="1">
      <alignment horizontal="left" vertical="center" wrapText="1"/>
    </xf>
    <xf numFmtId="0" fontId="0" fillId="0" borderId="0" xfId="0">
      <alignment vertical="center"/>
    </xf>
    <xf numFmtId="177" fontId="41" fillId="0" borderId="11" xfId="43" applyNumberFormat="1" applyFont="1" applyFill="1" applyBorder="1" applyAlignment="1">
      <alignment horizontal="left" vertical="center" wrapText="1"/>
    </xf>
    <xf numFmtId="0" fontId="36" fillId="36" borderId="10" xfId="42" applyFont="1" applyFill="1" applyBorder="1" applyAlignment="1">
      <alignment horizontal="center" vertical="center"/>
    </xf>
    <xf numFmtId="0" fontId="36" fillId="37" borderId="10" xfId="42" applyFont="1" applyFill="1" applyBorder="1" applyAlignment="1">
      <alignment horizontal="center" vertical="center" wrapText="1"/>
    </xf>
    <xf numFmtId="0" fontId="40" fillId="37" borderId="10" xfId="42" applyFont="1" applyFill="1" applyBorder="1" applyAlignment="1">
      <alignment horizontal="center" vertical="center"/>
    </xf>
    <xf numFmtId="0" fontId="41" fillId="37" borderId="0" xfId="42" applyFont="1" applyFill="1" applyBorder="1" applyAlignment="1">
      <alignment horizontal="center" vertical="center"/>
    </xf>
    <xf numFmtId="0" fontId="40" fillId="37" borderId="0" xfId="42" applyFont="1" applyFill="1" applyBorder="1" applyAlignment="1">
      <alignment horizontal="center" vertical="center"/>
    </xf>
    <xf numFmtId="0" fontId="0" fillId="0" borderId="0" xfId="0" applyProtection="1">
      <alignment vertical="center"/>
      <protection locked="0"/>
    </xf>
    <xf numFmtId="0" fontId="0" fillId="38" borderId="0" xfId="0" applyFill="1" applyProtection="1">
      <alignment vertical="center"/>
      <protection locked="0"/>
    </xf>
    <xf numFmtId="0" fontId="0" fillId="0" borderId="0" xfId="0" applyAlignment="1" applyProtection="1">
      <alignment vertical="center" wrapText="1"/>
      <protection locked="0"/>
    </xf>
    <xf numFmtId="178" fontId="48" fillId="0" borderId="0" xfId="0" applyNumberFormat="1" applyFont="1" applyBorder="1" applyAlignment="1" applyProtection="1">
      <alignment vertical="center"/>
      <protection locked="0"/>
    </xf>
    <xf numFmtId="0" fontId="0" fillId="0" borderId="0" xfId="0" applyBorder="1" applyProtection="1">
      <alignment vertical="center"/>
      <protection locked="0"/>
    </xf>
    <xf numFmtId="0" fontId="50" fillId="0" borderId="10" xfId="0" applyFont="1" applyBorder="1" applyProtection="1">
      <alignment vertical="center"/>
      <protection locked="0"/>
    </xf>
    <xf numFmtId="0" fontId="19" fillId="38" borderId="0" xfId="0" applyFont="1" applyFill="1" applyAlignment="1" applyProtection="1">
      <alignment horizontal="justify" vertical="center"/>
      <protection locked="0"/>
    </xf>
    <xf numFmtId="0" fontId="0" fillId="0" borderId="10" xfId="0" applyBorder="1" applyProtection="1">
      <alignment vertical="center"/>
      <protection locked="0"/>
    </xf>
    <xf numFmtId="0" fontId="52" fillId="0" borderId="10" xfId="0" applyFont="1" applyBorder="1" applyProtection="1">
      <alignment vertical="center"/>
      <protection locked="0"/>
    </xf>
    <xf numFmtId="0" fontId="0" fillId="0" borderId="0" xfId="0" applyAlignment="1" applyProtection="1">
      <protection locked="0"/>
    </xf>
    <xf numFmtId="0" fontId="33" fillId="0" borderId="0" xfId="0" applyFont="1" applyFill="1" applyBorder="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0" fillId="38" borderId="0" xfId="0" applyFill="1" applyAlignment="1" applyProtection="1">
      <alignment vertical="top"/>
      <protection locked="0"/>
    </xf>
    <xf numFmtId="0" fontId="26" fillId="38" borderId="0" xfId="0" applyFont="1" applyFill="1" applyAlignment="1" applyProtection="1">
      <alignment vertical="top" wrapText="1"/>
      <protection locked="0"/>
    </xf>
    <xf numFmtId="0" fontId="26" fillId="38" borderId="0" xfId="0" applyFont="1" applyFill="1" applyAlignment="1" applyProtection="1">
      <alignment horizontal="center" vertical="top" wrapText="1"/>
      <protection locked="0"/>
    </xf>
    <xf numFmtId="0" fontId="28" fillId="38" borderId="0" xfId="0" applyFont="1" applyFill="1" applyAlignment="1" applyProtection="1">
      <alignment horizontal="left" vertical="center" indent="2"/>
      <protection locked="0"/>
    </xf>
    <xf numFmtId="0" fontId="19" fillId="0" borderId="0" xfId="0" applyFont="1" applyAlignment="1" applyProtection="1">
      <alignment horizontal="justify" vertical="center"/>
      <protection locked="0"/>
    </xf>
    <xf numFmtId="0" fontId="0" fillId="0" borderId="0" xfId="0" applyAlignment="1" applyProtection="1">
      <alignment vertical="center"/>
      <protection locked="0"/>
    </xf>
    <xf numFmtId="0" fontId="60" fillId="0" borderId="0" xfId="0" applyFont="1" applyProtection="1">
      <alignment vertical="center"/>
      <protection locked="0"/>
    </xf>
    <xf numFmtId="0" fontId="0" fillId="0" borderId="0" xfId="0" applyBorder="1" applyAlignment="1" applyProtection="1">
      <protection locked="0"/>
    </xf>
    <xf numFmtId="0" fontId="0" fillId="38" borderId="0" xfId="0" applyFill="1" applyProtection="1">
      <alignment vertical="center"/>
    </xf>
    <xf numFmtId="0" fontId="19" fillId="38" borderId="0" xfId="0" applyFont="1" applyFill="1" applyAlignment="1" applyProtection="1">
      <alignment horizontal="center" vertical="center"/>
    </xf>
    <xf numFmtId="0" fontId="0" fillId="38" borderId="0" xfId="0" applyFill="1" applyAlignment="1" applyProtection="1">
      <alignment vertical="center"/>
    </xf>
    <xf numFmtId="0" fontId="23" fillId="38" borderId="0" xfId="0" applyFont="1" applyFill="1" applyAlignment="1" applyProtection="1">
      <alignment horizontal="justify" vertical="center"/>
    </xf>
    <xf numFmtId="0" fontId="0" fillId="38" borderId="0" xfId="0" applyFill="1" applyBorder="1" applyProtection="1">
      <alignment vertical="center"/>
    </xf>
    <xf numFmtId="0" fontId="24" fillId="38" borderId="0" xfId="0" applyFont="1" applyFill="1" applyAlignment="1" applyProtection="1">
      <alignment horizontal="justify" vertical="center"/>
    </xf>
    <xf numFmtId="0" fontId="18" fillId="38" borderId="0" xfId="0" applyFont="1" applyFill="1" applyAlignment="1" applyProtection="1">
      <alignment horizontal="justify" vertical="center"/>
    </xf>
    <xf numFmtId="0" fontId="0" fillId="38" borderId="0" xfId="0" applyFill="1" applyAlignment="1" applyProtection="1">
      <alignment horizontal="justify" vertical="center"/>
    </xf>
    <xf numFmtId="0" fontId="19" fillId="38" borderId="0" xfId="0" applyFont="1" applyFill="1" applyAlignment="1" applyProtection="1">
      <alignment horizontal="justify" vertical="center"/>
    </xf>
    <xf numFmtId="0" fontId="0" fillId="0" borderId="0" xfId="0" applyAlignment="1" applyProtection="1"/>
    <xf numFmtId="0" fontId="0" fillId="0" borderId="12" xfId="0" applyBorder="1" applyAlignment="1" applyProtection="1"/>
    <xf numFmtId="0" fontId="46" fillId="0" borderId="10" xfId="0" applyFont="1" applyBorder="1" applyAlignment="1" applyProtection="1">
      <alignment horizontal="left" vertical="center"/>
    </xf>
    <xf numFmtId="0" fontId="0" fillId="38" borderId="0" xfId="0" applyFill="1" applyProtection="1">
      <alignment vertical="center"/>
    </xf>
    <xf numFmtId="0" fontId="46" fillId="0" borderId="10" xfId="0" applyFont="1" applyBorder="1" applyAlignment="1" applyProtection="1">
      <alignment vertical="center"/>
    </xf>
    <xf numFmtId="0" fontId="0" fillId="39" borderId="10" xfId="0" applyFill="1" applyBorder="1">
      <alignment vertical="center"/>
    </xf>
    <xf numFmtId="0" fontId="0" fillId="0" borderId="10" xfId="0" applyBorder="1">
      <alignment vertical="center"/>
    </xf>
    <xf numFmtId="0" fontId="0" fillId="40" borderId="10" xfId="0" applyFill="1" applyBorder="1">
      <alignment vertical="center"/>
    </xf>
    <xf numFmtId="0" fontId="0" fillId="0" borderId="11" xfId="0" applyBorder="1">
      <alignment vertical="center"/>
    </xf>
    <xf numFmtId="0" fontId="0" fillId="0" borderId="0" xfId="0" applyBorder="1">
      <alignment vertical="center"/>
    </xf>
    <xf numFmtId="0" fontId="0" fillId="0" borderId="23" xfId="0" applyBorder="1">
      <alignment vertical="center"/>
    </xf>
    <xf numFmtId="0" fontId="0" fillId="0" borderId="24" xfId="0" applyBorder="1">
      <alignment vertical="center"/>
    </xf>
    <xf numFmtId="0" fontId="0" fillId="38" borderId="0" xfId="0" applyFill="1" applyAlignment="1">
      <alignment vertical="center" wrapText="1"/>
    </xf>
    <xf numFmtId="0" fontId="68" fillId="0" borderId="10" xfId="0" applyFont="1" applyBorder="1" applyProtection="1">
      <alignment vertical="center"/>
      <protection locked="0"/>
    </xf>
    <xf numFmtId="0" fontId="0" fillId="38" borderId="25" xfId="0" applyFill="1" applyBorder="1" applyAlignment="1">
      <alignment vertical="center" wrapText="1"/>
    </xf>
    <xf numFmtId="0" fontId="69" fillId="41" borderId="10" xfId="45" applyFont="1" applyFill="1" applyBorder="1" applyProtection="1">
      <alignment vertical="center"/>
      <protection locked="0"/>
    </xf>
    <xf numFmtId="0" fontId="65" fillId="42" borderId="10" xfId="0" applyFont="1" applyFill="1" applyBorder="1">
      <alignment vertical="center"/>
    </xf>
    <xf numFmtId="0" fontId="0" fillId="43" borderId="10" xfId="0" applyFill="1" applyBorder="1">
      <alignment vertical="center"/>
    </xf>
    <xf numFmtId="0" fontId="0" fillId="41" borderId="10" xfId="0" applyFill="1" applyBorder="1">
      <alignment vertical="center"/>
    </xf>
    <xf numFmtId="0" fontId="0" fillId="43" borderId="24" xfId="0" applyFill="1" applyBorder="1">
      <alignment vertical="center"/>
    </xf>
    <xf numFmtId="0" fontId="21" fillId="0" borderId="13"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21" fillId="0" borderId="18" xfId="0" applyFont="1" applyFill="1" applyBorder="1" applyAlignment="1" applyProtection="1">
      <alignment horizontal="left" vertical="top" wrapText="1"/>
    </xf>
    <xf numFmtId="0" fontId="25" fillId="38" borderId="0" xfId="0" applyFont="1" applyFill="1" applyAlignment="1" applyProtection="1">
      <alignment horizontal="justify" vertical="center" wrapText="1"/>
    </xf>
    <xf numFmtId="0" fontId="0" fillId="38" borderId="0" xfId="0" applyFill="1" applyProtection="1">
      <alignment vertical="center"/>
    </xf>
    <xf numFmtId="0" fontId="57" fillId="0" borderId="0" xfId="0" applyFont="1" applyAlignment="1" applyProtection="1">
      <alignment horizontal="center" vertical="center" wrapText="1"/>
    </xf>
    <xf numFmtId="0" fontId="61" fillId="0" borderId="0" xfId="0" applyFont="1" applyAlignment="1" applyProtection="1">
      <alignment horizontal="center" vertical="center" wrapText="1"/>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0" xfId="0" applyAlignment="1" applyProtection="1">
      <alignment horizontal="center" vertical="center"/>
    </xf>
    <xf numFmtId="178" fontId="48" fillId="0" borderId="14" xfId="0" applyNumberFormat="1" applyFont="1" applyBorder="1" applyAlignment="1" applyProtection="1">
      <alignment horizontal="center" vertical="center"/>
      <protection locked="0"/>
    </xf>
    <xf numFmtId="178" fontId="48" fillId="0" borderId="15" xfId="0" applyNumberFormat="1" applyFont="1" applyBorder="1" applyAlignment="1" applyProtection="1">
      <alignment horizontal="center" vertical="center"/>
      <protection locked="0"/>
    </xf>
    <xf numFmtId="178" fontId="48" fillId="0" borderId="16" xfId="0" applyNumberFormat="1" applyFont="1" applyBorder="1" applyAlignment="1" applyProtection="1">
      <alignment horizontal="center" vertical="center"/>
      <protection locked="0"/>
    </xf>
    <xf numFmtId="178" fontId="49" fillId="0" borderId="14" xfId="45" applyNumberFormat="1" applyBorder="1" applyAlignment="1" applyProtection="1">
      <alignment horizontal="center" vertical="center" wrapText="1"/>
      <protection locked="0"/>
    </xf>
    <xf numFmtId="178" fontId="49" fillId="0" borderId="15" xfId="45" applyNumberFormat="1" applyBorder="1" applyAlignment="1" applyProtection="1">
      <alignment horizontal="center" vertical="center" wrapText="1"/>
      <protection locked="0"/>
    </xf>
    <xf numFmtId="178" fontId="49" fillId="0" borderId="16" xfId="45" applyNumberFormat="1" applyBorder="1" applyAlignment="1" applyProtection="1">
      <alignment horizontal="center" vertical="center" wrapText="1"/>
      <protection locked="0"/>
    </xf>
    <xf numFmtId="0" fontId="59" fillId="0" borderId="0" xfId="45" applyFont="1" applyAlignment="1" applyProtection="1">
      <alignment horizontal="left" vertical="center" wrapText="1"/>
      <protection locked="0"/>
    </xf>
    <xf numFmtId="0" fontId="19" fillId="38" borderId="0" xfId="0" applyFont="1" applyFill="1" applyAlignment="1" applyProtection="1">
      <alignment horizontal="right" vertical="center" wrapText="1"/>
    </xf>
    <xf numFmtId="0" fontId="20" fillId="38" borderId="0" xfId="0" applyFont="1" applyFill="1" applyAlignment="1" applyProtection="1">
      <alignment horizontal="center" vertical="center" wrapText="1"/>
    </xf>
    <xf numFmtId="0" fontId="19" fillId="38" borderId="0" xfId="0" applyFont="1" applyFill="1" applyAlignment="1" applyProtection="1">
      <alignment horizontal="justify" vertical="center" wrapText="1"/>
    </xf>
    <xf numFmtId="0" fontId="63" fillId="38" borderId="0" xfId="0" applyFont="1" applyFill="1" applyProtection="1">
      <alignment vertical="center"/>
    </xf>
    <xf numFmtId="0" fontId="23" fillId="38" borderId="0" xfId="0" applyFont="1" applyFill="1" applyAlignment="1" applyProtection="1">
      <alignment horizontal="justify" vertical="center" wrapText="1"/>
    </xf>
    <xf numFmtId="0" fontId="18" fillId="38" borderId="0" xfId="0" applyFont="1" applyFill="1" applyAlignment="1" applyProtection="1">
      <alignment horizontal="justify" vertical="center" wrapText="1"/>
    </xf>
    <xf numFmtId="0" fontId="21" fillId="33" borderId="13" xfId="0" applyFont="1" applyFill="1" applyBorder="1" applyAlignment="1" applyProtection="1">
      <alignment horizontal="center" vertical="top" wrapText="1"/>
    </xf>
    <xf numFmtId="0" fontId="21" fillId="33" borderId="17" xfId="0" applyFont="1" applyFill="1" applyBorder="1" applyAlignment="1" applyProtection="1">
      <alignment horizontal="center" vertical="top" wrapText="1"/>
    </xf>
    <xf numFmtId="0" fontId="21" fillId="33" borderId="18" xfId="0" applyFont="1" applyFill="1" applyBorder="1" applyAlignment="1" applyProtection="1">
      <alignment horizontal="center" vertical="top" wrapText="1"/>
    </xf>
    <xf numFmtId="49" fontId="33" fillId="0" borderId="13" xfId="0" applyNumberFormat="1" applyFont="1" applyBorder="1" applyAlignment="1" applyProtection="1">
      <alignment horizontal="center" vertical="center" wrapText="1"/>
      <protection locked="0"/>
    </xf>
    <xf numFmtId="49" fontId="33" fillId="0" borderId="17" xfId="0" applyNumberFormat="1" applyFont="1" applyBorder="1" applyAlignment="1" applyProtection="1">
      <alignment horizontal="center" vertical="center" wrapText="1"/>
      <protection locked="0"/>
    </xf>
    <xf numFmtId="49" fontId="33" fillId="0" borderId="18" xfId="0" applyNumberFormat="1" applyFont="1" applyBorder="1" applyAlignment="1" applyProtection="1">
      <alignment horizontal="center" vertical="center" wrapText="1"/>
      <protection locked="0"/>
    </xf>
    <xf numFmtId="0" fontId="58" fillId="33" borderId="17" xfId="0" applyFont="1" applyFill="1" applyBorder="1" applyAlignment="1" applyProtection="1">
      <alignment horizontal="center" vertical="center" wrapText="1"/>
    </xf>
    <xf numFmtId="0" fontId="58" fillId="33" borderId="18" xfId="0" applyFont="1" applyFill="1" applyBorder="1" applyAlignment="1" applyProtection="1">
      <alignment horizontal="center" vertical="center" wrapText="1"/>
    </xf>
    <xf numFmtId="0" fontId="27" fillId="0" borderId="1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53" fillId="33" borderId="13" xfId="0" applyFont="1" applyFill="1" applyBorder="1" applyAlignment="1" applyProtection="1">
      <alignment horizontal="center" vertical="top" wrapText="1"/>
    </xf>
    <xf numFmtId="0" fontId="53" fillId="33" borderId="17" xfId="0" applyFont="1" applyFill="1" applyBorder="1" applyAlignment="1" applyProtection="1">
      <alignment horizontal="center" vertical="top" wrapText="1"/>
    </xf>
    <xf numFmtId="0" fontId="53" fillId="33" borderId="18" xfId="0" applyFont="1" applyFill="1" applyBorder="1" applyAlignment="1" applyProtection="1">
      <alignment horizontal="center" vertical="top" wrapText="1"/>
    </xf>
    <xf numFmtId="176" fontId="22" fillId="0" borderId="17" xfId="0" applyNumberFormat="1" applyFont="1" applyBorder="1" applyAlignment="1" applyProtection="1">
      <alignment horizontal="center" vertical="center" wrapText="1"/>
      <protection locked="0"/>
    </xf>
    <xf numFmtId="176" fontId="22" fillId="0" borderId="19" xfId="0" applyNumberFormat="1" applyFont="1" applyBorder="1" applyAlignment="1" applyProtection="1">
      <alignment horizontal="center" vertical="center" wrapText="1"/>
      <protection locked="0"/>
    </xf>
    <xf numFmtId="176" fontId="31" fillId="0" borderId="20" xfId="0" applyNumberFormat="1" applyFont="1" applyFill="1" applyBorder="1" applyAlignment="1" applyProtection="1">
      <alignment horizontal="center" vertical="center" wrapText="1"/>
    </xf>
    <xf numFmtId="176" fontId="31" fillId="0" borderId="17" xfId="0" applyNumberFormat="1" applyFont="1" applyFill="1" applyBorder="1" applyAlignment="1" applyProtection="1">
      <alignment horizontal="center" vertical="center" wrapText="1"/>
    </xf>
    <xf numFmtId="176" fontId="31" fillId="0" borderId="19" xfId="0" applyNumberFormat="1" applyFont="1" applyFill="1" applyBorder="1" applyAlignment="1" applyProtection="1">
      <alignment horizontal="center" vertical="center" wrapText="1"/>
    </xf>
    <xf numFmtId="176" fontId="22" fillId="0" borderId="18" xfId="0" applyNumberFormat="1" applyFont="1" applyBorder="1" applyAlignment="1" applyProtection="1">
      <alignment horizontal="center" vertical="center" wrapText="1"/>
      <protection locked="0"/>
    </xf>
    <xf numFmtId="0" fontId="54" fillId="33" borderId="13" xfId="0" applyFont="1" applyFill="1" applyBorder="1" applyAlignment="1" applyProtection="1">
      <alignment horizontal="center" vertical="top" wrapText="1"/>
    </xf>
    <xf numFmtId="0" fontId="54" fillId="33" borderId="17" xfId="0" applyFont="1" applyFill="1" applyBorder="1" applyAlignment="1" applyProtection="1">
      <alignment horizontal="center" vertical="top" wrapText="1"/>
    </xf>
    <xf numFmtId="0" fontId="54" fillId="33" borderId="18" xfId="0" applyFont="1" applyFill="1" applyBorder="1" applyAlignment="1" applyProtection="1">
      <alignment horizontal="center" vertical="top" wrapText="1"/>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7" fillId="33" borderId="13" xfId="0" applyFont="1" applyFill="1" applyBorder="1" applyAlignment="1" applyProtection="1">
      <alignment horizontal="center" vertical="top" wrapText="1"/>
    </xf>
    <xf numFmtId="0" fontId="27" fillId="33" borderId="17" xfId="0" applyFont="1" applyFill="1" applyBorder="1" applyAlignment="1" applyProtection="1">
      <alignment horizontal="center" vertical="top" wrapText="1"/>
    </xf>
    <xf numFmtId="0" fontId="27" fillId="33" borderId="19" xfId="0" applyFont="1" applyFill="1" applyBorder="1" applyAlignment="1" applyProtection="1">
      <alignment horizontal="center" vertical="top" wrapText="1"/>
    </xf>
    <xf numFmtId="0" fontId="53" fillId="33" borderId="13" xfId="0" applyFont="1" applyFill="1" applyBorder="1" applyAlignment="1" applyProtection="1">
      <alignment horizontal="center" vertical="center" wrapText="1"/>
    </xf>
    <xf numFmtId="0" fontId="53" fillId="33" borderId="17" xfId="0" applyFont="1" applyFill="1" applyBorder="1" applyAlignment="1" applyProtection="1">
      <alignment horizontal="center" vertical="center" wrapText="1"/>
    </xf>
    <xf numFmtId="0" fontId="53" fillId="33" borderId="18" xfId="0" applyFont="1" applyFill="1" applyBorder="1" applyAlignment="1" applyProtection="1">
      <alignment horizontal="center" vertical="center" wrapText="1"/>
    </xf>
    <xf numFmtId="0" fontId="29" fillId="0" borderId="17" xfId="0" applyNumberFormat="1" applyFont="1" applyBorder="1" applyAlignment="1" applyProtection="1">
      <alignment horizontal="center" vertical="center" wrapText="1"/>
      <protection locked="0"/>
    </xf>
    <xf numFmtId="0" fontId="33" fillId="0" borderId="17" xfId="0" applyNumberFormat="1" applyFont="1" applyBorder="1" applyAlignment="1" applyProtection="1">
      <alignment horizontal="center" vertical="center" wrapText="1"/>
      <protection locked="0"/>
    </xf>
    <xf numFmtId="0" fontId="33" fillId="0" borderId="18" xfId="0" applyNumberFormat="1" applyFont="1" applyBorder="1" applyAlignment="1" applyProtection="1">
      <alignment horizontal="center" vertical="center" wrapText="1"/>
      <protection locked="0"/>
    </xf>
    <xf numFmtId="0" fontId="31" fillId="33" borderId="13" xfId="0" applyFont="1" applyFill="1" applyBorder="1" applyAlignment="1" applyProtection="1">
      <alignment horizontal="center" vertical="center" wrapText="1"/>
    </xf>
    <xf numFmtId="0" fontId="22" fillId="33" borderId="17" xfId="0" applyFont="1" applyFill="1" applyBorder="1" applyAlignment="1" applyProtection="1">
      <alignment horizontal="center" vertical="center" wrapText="1"/>
    </xf>
    <xf numFmtId="0" fontId="22" fillId="33" borderId="18" xfId="0" applyFont="1" applyFill="1" applyBorder="1" applyAlignment="1" applyProtection="1">
      <alignment horizontal="center" vertical="center" wrapText="1"/>
    </xf>
    <xf numFmtId="0" fontId="53" fillId="33" borderId="21" xfId="0" applyFont="1" applyFill="1" applyBorder="1" applyAlignment="1" applyProtection="1">
      <alignment horizontal="center" vertical="center" wrapText="1"/>
    </xf>
    <xf numFmtId="49" fontId="27" fillId="0" borderId="17"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0" fontId="25" fillId="33" borderId="13" xfId="0" applyFont="1" applyFill="1" applyBorder="1" applyAlignment="1" applyProtection="1">
      <alignment horizontal="center" vertical="center" wrapText="1"/>
    </xf>
    <xf numFmtId="0" fontId="25" fillId="33" borderId="21" xfId="0" applyFont="1" applyFill="1" applyBorder="1" applyAlignment="1" applyProtection="1">
      <alignment horizontal="center" vertical="center" wrapText="1"/>
    </xf>
    <xf numFmtId="0" fontId="21" fillId="0" borderId="13" xfId="0" applyFont="1" applyBorder="1" applyAlignment="1" applyProtection="1">
      <alignment horizontal="left" vertical="top" wrapText="1"/>
    </xf>
    <xf numFmtId="0" fontId="21" fillId="0" borderId="17"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7" fillId="0" borderId="13" xfId="0" applyFont="1" applyBorder="1" applyAlignment="1" applyProtection="1">
      <alignment horizontal="center" vertical="top" wrapText="1"/>
      <protection locked="0"/>
    </xf>
    <xf numFmtId="0" fontId="27" fillId="0" borderId="17" xfId="0" applyFont="1" applyBorder="1" applyAlignment="1" applyProtection="1">
      <alignment horizontal="center" vertical="top" wrapText="1"/>
      <protection locked="0"/>
    </xf>
    <xf numFmtId="0" fontId="55" fillId="38" borderId="0" xfId="0" applyFont="1" applyFill="1" applyAlignment="1" applyProtection="1">
      <alignment horizontal="left" vertical="center" wrapText="1"/>
      <protection locked="0"/>
    </xf>
    <xf numFmtId="0" fontId="32" fillId="38" borderId="0" xfId="0" applyFont="1" applyFill="1" applyAlignment="1" applyProtection="1">
      <alignment horizontal="left" vertical="center"/>
      <protection locked="0"/>
    </xf>
    <xf numFmtId="0" fontId="56" fillId="38" borderId="0" xfId="0" applyFont="1" applyFill="1" applyAlignment="1" applyProtection="1">
      <alignment horizontal="justify" vertical="center" wrapText="1"/>
      <protection locked="0"/>
    </xf>
    <xf numFmtId="0" fontId="57" fillId="38" borderId="0" xfId="0" applyFont="1" applyFill="1" applyProtection="1">
      <alignment vertical="center"/>
      <protection locked="0"/>
    </xf>
    <xf numFmtId="0" fontId="21" fillId="33" borderId="22" xfId="0" applyFont="1" applyFill="1" applyBorder="1" applyAlignment="1" applyProtection="1">
      <alignment horizontal="center" vertical="center" wrapText="1"/>
    </xf>
    <xf numFmtId="0" fontId="21" fillId="33" borderId="17" xfId="0" applyFont="1" applyFill="1" applyBorder="1" applyAlignment="1" applyProtection="1">
      <alignment horizontal="center" vertical="center" wrapText="1"/>
    </xf>
    <xf numFmtId="0" fontId="21" fillId="33" borderId="21" xfId="0" applyFont="1" applyFill="1" applyBorder="1" applyAlignment="1" applyProtection="1">
      <alignment horizontal="center" vertical="center" wrapText="1"/>
    </xf>
    <xf numFmtId="0" fontId="21" fillId="33" borderId="18" xfId="0" applyFont="1" applyFill="1" applyBorder="1" applyAlignment="1" applyProtection="1">
      <alignment horizontal="center" vertical="center" wrapText="1"/>
    </xf>
    <xf numFmtId="0" fontId="27" fillId="0" borderId="13"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1" fillId="33" borderId="13" xfId="0" applyFont="1" applyFill="1" applyBorder="1" applyAlignment="1" applyProtection="1">
      <alignment horizontal="center" vertical="center" wrapText="1"/>
    </xf>
    <xf numFmtId="0" fontId="62" fillId="33" borderId="10"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shrinkToFit="1"/>
      <protection locked="0"/>
    </xf>
    <xf numFmtId="0" fontId="64" fillId="33" borderId="10" xfId="0" applyFont="1" applyFill="1" applyBorder="1" applyAlignment="1" applyProtection="1">
      <alignment horizontal="center" vertical="center" wrapText="1"/>
    </xf>
    <xf numFmtId="0" fontId="0" fillId="0" borderId="10" xfId="0" applyBorder="1" applyAlignment="1" applyProtection="1">
      <alignment horizontal="center" vertical="center"/>
      <protection locked="0"/>
    </xf>
    <xf numFmtId="0" fontId="19" fillId="33" borderId="10" xfId="0" applyFont="1" applyFill="1" applyBorder="1" applyAlignment="1" applyProtection="1">
      <alignment horizontal="center" vertical="center" wrapText="1"/>
    </xf>
    <xf numFmtId="0" fontId="19" fillId="33" borderId="10" xfId="0" applyFont="1" applyFill="1" applyBorder="1" applyAlignment="1" applyProtection="1">
      <alignment horizontal="center" vertical="center"/>
    </xf>
    <xf numFmtId="0" fontId="19" fillId="0" borderId="13"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0" fillId="38" borderId="13" xfId="0" applyFill="1" applyBorder="1" applyAlignment="1" applyProtection="1">
      <alignment horizontal="left" vertical="center" wrapText="1"/>
    </xf>
    <xf numFmtId="0" fontId="0" fillId="38" borderId="17" xfId="0" applyFill="1" applyBorder="1" applyAlignment="1" applyProtection="1">
      <alignment horizontal="left" vertical="center" wrapText="1"/>
    </xf>
    <xf numFmtId="0" fontId="0" fillId="38" borderId="18" xfId="0" applyFill="1" applyBorder="1" applyAlignment="1" applyProtection="1">
      <alignment horizontal="left" vertical="center" wrapText="1"/>
    </xf>
    <xf numFmtId="0" fontId="25" fillId="33" borderId="10" xfId="0" applyFont="1" applyFill="1" applyBorder="1" applyAlignment="1" applyProtection="1">
      <alignment horizontal="center" vertical="center" wrapText="1"/>
    </xf>
    <xf numFmtId="0" fontId="0" fillId="0" borderId="10" xfId="0" applyBorder="1" applyAlignment="1" applyProtection="1">
      <alignment horizontal="center" vertical="center" wrapText="1"/>
      <protection locked="0"/>
    </xf>
    <xf numFmtId="0" fontId="63" fillId="33" borderId="10" xfId="0" applyFont="1" applyFill="1" applyBorder="1" applyAlignment="1" applyProtection="1">
      <alignment horizontal="center" vertical="center" wrapText="1"/>
    </xf>
    <xf numFmtId="0" fontId="62" fillId="33" borderId="13" xfId="0" applyFont="1" applyFill="1" applyBorder="1" applyAlignment="1" applyProtection="1">
      <alignment horizontal="center" vertical="center" wrapText="1"/>
    </xf>
    <xf numFmtId="0" fontId="62" fillId="33" borderId="17" xfId="0" applyFont="1" applyFill="1" applyBorder="1" applyAlignment="1" applyProtection="1">
      <alignment horizontal="center" vertical="center" wrapText="1"/>
    </xf>
    <xf numFmtId="0" fontId="62" fillId="33" borderId="18" xfId="0" applyFont="1" applyFill="1" applyBorder="1" applyAlignment="1" applyProtection="1">
      <alignment horizontal="center" vertical="center" wrapText="1"/>
    </xf>
    <xf numFmtId="14" fontId="0" fillId="38" borderId="13" xfId="0" applyNumberFormat="1" applyFill="1" applyBorder="1" applyAlignment="1" applyProtection="1">
      <alignment horizontal="center" vertical="center"/>
      <protection locked="0"/>
    </xf>
    <xf numFmtId="14" fontId="0" fillId="38" borderId="17" xfId="0" applyNumberFormat="1" applyFill="1" applyBorder="1" applyAlignment="1" applyProtection="1">
      <alignment horizontal="center" vertical="center"/>
      <protection locked="0"/>
    </xf>
    <xf numFmtId="14" fontId="0" fillId="38" borderId="18" xfId="0" applyNumberForma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27" fillId="0" borderId="17" xfId="0" applyFont="1" applyFill="1" applyBorder="1" applyAlignment="1" applyProtection="1">
      <alignment horizontal="center" vertical="top" wrapText="1"/>
      <protection locked="0"/>
    </xf>
    <xf numFmtId="0" fontId="27" fillId="0" borderId="18" xfId="0" applyFont="1" applyFill="1" applyBorder="1" applyAlignment="1" applyProtection="1">
      <alignment horizontal="center" vertical="top" wrapText="1"/>
      <protection locked="0"/>
    </xf>
    <xf numFmtId="0" fontId="21" fillId="0" borderId="20"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hidde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_190620非常勤データ" xfId="43"/>
    <cellStyle name="良い" xfId="6" builtinId="26" customBuiltin="1"/>
  </cellStyles>
  <dxfs count="27">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tint="-0.499984740745262"/>
        </patternFill>
      </fill>
    </dxf>
    <dxf>
      <font>
        <color rgb="FFC00000"/>
      </font>
    </dxf>
    <dxf>
      <fill>
        <patternFill>
          <bgColor theme="0" tint="-0.499984740745262"/>
        </patternFill>
      </fill>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ill>
        <patternFill>
          <bgColor theme="0" tint="-0.499984740745262"/>
        </patternFill>
      </fill>
    </dxf>
    <dxf>
      <font>
        <color theme="0"/>
      </font>
      <fill>
        <patternFill>
          <bgColor theme="0"/>
        </patternFill>
      </fill>
    </dxf>
    <dxf>
      <font>
        <color theme="0"/>
      </font>
      <fill>
        <patternFill>
          <bgColor theme="0"/>
        </patternFill>
      </fill>
    </dxf>
    <dxf>
      <font>
        <color rgb="FFC00000"/>
      </font>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ill>
        <patternFill>
          <bgColor theme="0" tint="-0.499984740745262"/>
        </patternFill>
      </fill>
    </dxf>
    <dxf>
      <font>
        <color theme="0"/>
      </font>
      <fill>
        <patternFill>
          <bgColor theme="0"/>
        </patternFill>
      </fill>
    </dxf>
    <dxf>
      <font>
        <color theme="0"/>
      </font>
      <fill>
        <patternFill>
          <bgColor theme="0"/>
        </patternFill>
      </fill>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57981</xdr:colOff>
      <xdr:row>9</xdr:row>
      <xdr:rowOff>281610</xdr:rowOff>
    </xdr:from>
    <xdr:to>
      <xdr:col>29</xdr:col>
      <xdr:colOff>45003</xdr:colOff>
      <xdr:row>15</xdr:row>
      <xdr:rowOff>132523</xdr:rowOff>
    </xdr:to>
    <xdr:sp macro="" textlink="">
      <xdr:nvSpPr>
        <xdr:cNvPr id="2" name="正方形/長方形 1"/>
        <xdr:cNvSpPr/>
      </xdr:nvSpPr>
      <xdr:spPr bwMode="auto">
        <a:xfrm>
          <a:off x="5544381" y="2519985"/>
          <a:ext cx="1177647" cy="1393963"/>
        </a:xfrm>
        <a:prstGeom prst="rect">
          <a:avLst/>
        </a:prstGeom>
        <a:solidFill>
          <a:schemeClr val="bg1">
            <a:lumMod val="8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134470</xdr:colOff>
      <xdr:row>8</xdr:row>
      <xdr:rowOff>57150</xdr:rowOff>
    </xdr:from>
    <xdr:to>
      <xdr:col>23</xdr:col>
      <xdr:colOff>112059</xdr:colOff>
      <xdr:row>21</xdr:row>
      <xdr:rowOff>180975</xdr:rowOff>
    </xdr:to>
    <xdr:sp macro="" textlink="">
      <xdr:nvSpPr>
        <xdr:cNvPr id="3" name="テキスト ボックス 2"/>
        <xdr:cNvSpPr txBox="1"/>
      </xdr:nvSpPr>
      <xdr:spPr>
        <a:xfrm>
          <a:off x="382120" y="2114550"/>
          <a:ext cx="4978214"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p>
        <a:p>
          <a:pPr marL="0" marR="0" lvl="0" indent="0" defTabSz="914400" rtl="0" eaLnBrk="0" fontAlgn="auto" latinLnBrk="0" hangingPunct="0">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g.</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No photo is required for the reissuance of a staff ID card if your current photo does not have to be replaced.</a:t>
          </a:r>
          <a:endParaRPr lang="ja-JP" altLang="ja-JP">
            <a:effectLst/>
          </a:endParaRPr>
        </a:p>
        <a:p>
          <a:pPr lvl="0" eaLnBrk="0" hangingPunct="0"/>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24</xdr:col>
      <xdr:colOff>165651</xdr:colOff>
      <xdr:row>9</xdr:row>
      <xdr:rowOff>389282</xdr:rowOff>
    </xdr:from>
    <xdr:to>
      <xdr:col>28</xdr:col>
      <xdr:colOff>201033</xdr:colOff>
      <xdr:row>15</xdr:row>
      <xdr:rowOff>22118</xdr:rowOff>
    </xdr:to>
    <xdr:sp macro="" textlink="">
      <xdr:nvSpPr>
        <xdr:cNvPr id="4" name="Text Box 3"/>
        <xdr:cNvSpPr txBox="1">
          <a:spLocks noChangeArrowheads="1"/>
        </xdr:cNvSpPr>
      </xdr:nvSpPr>
      <xdr:spPr bwMode="auto">
        <a:xfrm flipH="1">
          <a:off x="5652051" y="2627657"/>
          <a:ext cx="987882" cy="1175886"/>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 </a:t>
          </a:r>
        </a:p>
        <a:p>
          <a:pPr algn="l" rtl="0">
            <a:defRPr sz="1000"/>
          </a:pPr>
          <a:r>
            <a:rPr lang="ja-JP" altLang="en-US" sz="1050" b="0" i="0" u="none" strike="noStrike" baseline="0">
              <a:solidFill>
                <a:srgbClr val="000000"/>
              </a:solidFill>
              <a:latin typeface="Times New Roman"/>
              <a:cs typeface="Times New Roman"/>
            </a:rPr>
            <a:t> </a:t>
          </a:r>
          <a:r>
            <a:rPr lang="en-US" altLang="ja-JP" sz="1100">
              <a:effectLst/>
              <a:latin typeface="+mn-lt"/>
              <a:ea typeface="+mn-ea"/>
              <a:cs typeface="+mn-cs"/>
            </a:rPr>
            <a:t>Attach photo here</a:t>
          </a:r>
          <a:endParaRPr lang="ja-JP" altLang="ja-JP" sz="1050">
            <a:effectLst/>
          </a:endParaRPr>
        </a:p>
        <a:p>
          <a:pPr hangingPunct="0"/>
          <a:r>
            <a:rPr lang="en-US" altLang="ja-JP" sz="1000">
              <a:effectLst/>
              <a:latin typeface="+mn-lt"/>
              <a:ea typeface="+mn-ea"/>
              <a:cs typeface="+mn-cs"/>
            </a:rPr>
            <a:t>30mm(height) × </a:t>
          </a:r>
          <a:endParaRPr lang="ja-JP" altLang="ja-JP" sz="900">
            <a:effectLst/>
          </a:endParaRPr>
        </a:p>
        <a:p>
          <a:pPr hangingPunct="0"/>
          <a:r>
            <a:rPr lang="en-US" altLang="ja-JP" sz="1000">
              <a:effectLst/>
              <a:latin typeface="+mn-lt"/>
              <a:ea typeface="+mn-ea"/>
              <a:cs typeface="+mn-cs"/>
            </a:rPr>
            <a:t>25mm(width)</a:t>
          </a:r>
          <a:r>
            <a:rPr lang="ja-JP" altLang="ja-JP" sz="1100" b="0" i="0" baseline="0">
              <a:effectLst/>
              <a:latin typeface="+mn-lt"/>
              <a:ea typeface="+mn-ea"/>
              <a:cs typeface="+mn-cs"/>
            </a:rPr>
            <a:t> </a:t>
          </a:r>
          <a:endParaRPr lang="ja-JP" altLang="ja-JP" sz="1050">
            <a:effectLst/>
          </a:endParaRPr>
        </a:p>
      </xdr:txBody>
    </xdr:sp>
    <xdr:clientData/>
  </xdr:twoCellAnchor>
  <xdr:twoCellAnchor>
    <xdr:from>
      <xdr:col>24</xdr:col>
      <xdr:colOff>95250</xdr:colOff>
      <xdr:row>21</xdr:row>
      <xdr:rowOff>204580</xdr:rowOff>
    </xdr:from>
    <xdr:to>
      <xdr:col>30</xdr:col>
      <xdr:colOff>8695</xdr:colOff>
      <xdr:row>25</xdr:row>
      <xdr:rowOff>31889</xdr:rowOff>
    </xdr:to>
    <xdr:sp macro="" textlink="">
      <xdr:nvSpPr>
        <xdr:cNvPr id="5" name="テキスト ボックス 4"/>
        <xdr:cNvSpPr txBox="1"/>
      </xdr:nvSpPr>
      <xdr:spPr>
        <a:xfrm>
          <a:off x="5581650" y="4481305"/>
          <a:ext cx="1342195" cy="1684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Ookayama</a:t>
          </a:r>
        </a:p>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Suzukakedai</a:t>
          </a:r>
        </a:p>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(Tamachi)</a:t>
          </a:r>
          <a:r>
            <a:rPr kumimoji="1" lang="ja-JP" altLang="en-US" sz="1050">
              <a:latin typeface="ＭＳ 明朝" panose="02020609040205080304" pitchFamily="17" charset="-128"/>
              <a:ea typeface="ＭＳ 明朝" panose="02020609040205080304" pitchFamily="17" charset="-128"/>
            </a:rPr>
            <a:t>*</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t>　　　　　　↓</a:t>
          </a:r>
        </a:p>
      </xdr:txBody>
    </xdr:sp>
    <xdr:clientData/>
  </xdr:twoCellAnchor>
  <xdr:twoCellAnchor>
    <xdr:from>
      <xdr:col>5</xdr:col>
      <xdr:colOff>228601</xdr:colOff>
      <xdr:row>42</xdr:row>
      <xdr:rowOff>38100</xdr:rowOff>
    </xdr:from>
    <xdr:to>
      <xdr:col>16</xdr:col>
      <xdr:colOff>0</xdr:colOff>
      <xdr:row>44</xdr:row>
      <xdr:rowOff>104774</xdr:rowOff>
    </xdr:to>
    <xdr:sp macro="" textlink="">
      <xdr:nvSpPr>
        <xdr:cNvPr id="6" name="テキスト ボックス 5"/>
        <xdr:cNvSpPr txBox="1"/>
      </xdr:nvSpPr>
      <xdr:spPr>
        <a:xfrm>
          <a:off x="1190626" y="11096625"/>
          <a:ext cx="2390774" cy="125729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Lost</a:t>
          </a:r>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Breakage</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200">
              <a:solidFill>
                <a:schemeClr val="dk1"/>
              </a:solidFill>
              <a:effectLst/>
              <a:latin typeface="ＭＳ 明朝" panose="02020609040205080304" pitchFamily="17" charset="-128"/>
              <a:ea typeface="ＭＳ 明朝" panose="02020609040205080304" pitchFamily="17"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Changing one's family name</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Extension of term</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
              <a:solidFill>
                <a:schemeClr val="dk1"/>
              </a:solidFill>
              <a:effectLst/>
              <a:latin typeface="ＭＳ 明朝" panose="02020609040205080304" pitchFamily="17" charset="-128"/>
              <a:ea typeface="ＭＳ 明朝" panose="02020609040205080304" pitchFamily="17" charset="-128"/>
              <a:cs typeface="+mn-cs"/>
            </a:rPr>
            <a:t>　　　</a:t>
          </a:r>
          <a:endParaRPr lang="ja-JP" altLang="ja-JP" sz="2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Others</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57981</xdr:colOff>
      <xdr:row>9</xdr:row>
      <xdr:rowOff>281610</xdr:rowOff>
    </xdr:from>
    <xdr:to>
      <xdr:col>29</xdr:col>
      <xdr:colOff>45003</xdr:colOff>
      <xdr:row>15</xdr:row>
      <xdr:rowOff>132523</xdr:rowOff>
    </xdr:to>
    <xdr:sp macro="" textlink="">
      <xdr:nvSpPr>
        <xdr:cNvPr id="2" name="正方形/長方形 1"/>
        <xdr:cNvSpPr/>
      </xdr:nvSpPr>
      <xdr:spPr bwMode="auto">
        <a:xfrm>
          <a:off x="5590764" y="2517914"/>
          <a:ext cx="1188000" cy="1408044"/>
        </a:xfrm>
        <a:prstGeom prst="rect">
          <a:avLst/>
        </a:prstGeom>
        <a:solidFill>
          <a:schemeClr val="bg1">
            <a:lumMod val="8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134470</xdr:colOff>
      <xdr:row>9</xdr:row>
      <xdr:rowOff>44051</xdr:rowOff>
    </xdr:from>
    <xdr:to>
      <xdr:col>23</xdr:col>
      <xdr:colOff>112059</xdr:colOff>
      <xdr:row>19</xdr:row>
      <xdr:rowOff>0</xdr:rowOff>
    </xdr:to>
    <xdr:sp macro="" textlink="">
      <xdr:nvSpPr>
        <xdr:cNvPr id="4" name="テキスト ボックス 3"/>
        <xdr:cNvSpPr txBox="1"/>
      </xdr:nvSpPr>
      <xdr:spPr>
        <a:xfrm>
          <a:off x="382120" y="2282426"/>
          <a:ext cx="4978214" cy="1679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24</xdr:col>
      <xdr:colOff>165651</xdr:colOff>
      <xdr:row>9</xdr:row>
      <xdr:rowOff>389282</xdr:rowOff>
    </xdr:from>
    <xdr:to>
      <xdr:col>28</xdr:col>
      <xdr:colOff>201033</xdr:colOff>
      <xdr:row>15</xdr:row>
      <xdr:rowOff>22118</xdr:rowOff>
    </xdr:to>
    <xdr:sp macro="" textlink="">
      <xdr:nvSpPr>
        <xdr:cNvPr id="7" name="Text Box 3"/>
        <xdr:cNvSpPr txBox="1">
          <a:spLocks noChangeArrowheads="1"/>
        </xdr:cNvSpPr>
      </xdr:nvSpPr>
      <xdr:spPr bwMode="auto">
        <a:xfrm flipH="1">
          <a:off x="5698434" y="2625586"/>
          <a:ext cx="996164" cy="1189967"/>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 </a:t>
          </a:r>
        </a:p>
        <a:p>
          <a:pPr algn="l" rtl="0">
            <a:defRPr sz="1000"/>
          </a:pPr>
          <a:r>
            <a:rPr lang="ja-JP" altLang="en-US" sz="1050" b="0" i="0" u="none" strike="noStrike" baseline="0">
              <a:solidFill>
                <a:srgbClr val="000000"/>
              </a:solidFill>
              <a:latin typeface="Times New Roman"/>
              <a:cs typeface="Times New Roman"/>
            </a:rPr>
            <a:t> </a:t>
          </a:r>
          <a:r>
            <a:rPr lang="en-US" altLang="ja-JP" sz="1100">
              <a:effectLst/>
              <a:latin typeface="+mn-lt"/>
              <a:ea typeface="+mn-ea"/>
              <a:cs typeface="+mn-cs"/>
            </a:rPr>
            <a:t>Attach photo here</a:t>
          </a:r>
          <a:endParaRPr lang="ja-JP" altLang="ja-JP" sz="1050">
            <a:effectLst/>
          </a:endParaRPr>
        </a:p>
        <a:p>
          <a:pPr hangingPunct="0"/>
          <a:r>
            <a:rPr lang="en-US" altLang="ja-JP" sz="1000">
              <a:effectLst/>
              <a:latin typeface="+mn-lt"/>
              <a:ea typeface="+mn-ea"/>
              <a:cs typeface="+mn-cs"/>
            </a:rPr>
            <a:t>30mm(height) × </a:t>
          </a:r>
          <a:endParaRPr lang="ja-JP" altLang="ja-JP" sz="900">
            <a:effectLst/>
          </a:endParaRPr>
        </a:p>
        <a:p>
          <a:pPr hangingPunct="0"/>
          <a:r>
            <a:rPr lang="en-US" altLang="ja-JP" sz="1000">
              <a:effectLst/>
              <a:latin typeface="+mn-lt"/>
              <a:ea typeface="+mn-ea"/>
              <a:cs typeface="+mn-cs"/>
            </a:rPr>
            <a:t>25mm(width)</a:t>
          </a:r>
          <a:r>
            <a:rPr lang="ja-JP" altLang="ja-JP" sz="1000" b="0" i="0" baseline="0">
              <a:effectLst/>
              <a:latin typeface="+mn-lt"/>
              <a:ea typeface="+mn-ea"/>
              <a:cs typeface="+mn-cs"/>
            </a:rPr>
            <a:t> </a:t>
          </a:r>
          <a:endParaRPr lang="ja-JP" altLang="ja-JP" sz="900">
            <a:effectLst/>
          </a:endParaRPr>
        </a:p>
      </xdr:txBody>
    </xdr:sp>
    <xdr:clientData/>
  </xdr:twoCellAnchor>
  <xdr:twoCellAnchor>
    <xdr:from>
      <xdr:col>24</xdr:col>
      <xdr:colOff>57978</xdr:colOff>
      <xdr:row>22</xdr:row>
      <xdr:rowOff>74545</xdr:rowOff>
    </xdr:from>
    <xdr:to>
      <xdr:col>30</xdr:col>
      <xdr:colOff>8695</xdr:colOff>
      <xdr:row>25</xdr:row>
      <xdr:rowOff>120929</xdr:rowOff>
    </xdr:to>
    <xdr:sp macro="" textlink="">
      <xdr:nvSpPr>
        <xdr:cNvPr id="8" name="テキスト ボックス 7"/>
        <xdr:cNvSpPr txBox="1"/>
      </xdr:nvSpPr>
      <xdr:spPr>
        <a:xfrm>
          <a:off x="5590761" y="4398067"/>
          <a:ext cx="1391891" cy="1918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Ookayama</a:t>
          </a:r>
        </a:p>
        <a:p>
          <a:r>
            <a:rPr kumimoji="1" lang="ja-JP" altLang="en-US" sz="1050"/>
            <a:t>□　</a:t>
          </a:r>
          <a:r>
            <a:rPr kumimoji="1" lang="en-US" altLang="ja-JP" sz="1050"/>
            <a:t>Suzukakedai</a:t>
          </a:r>
        </a:p>
        <a:p>
          <a:r>
            <a:rPr kumimoji="1" lang="ja-JP" altLang="en-US" sz="1050"/>
            <a:t>□　 </a:t>
          </a:r>
          <a:r>
            <a:rPr kumimoji="1" lang="en-US" altLang="ja-JP" sz="1050"/>
            <a:t>(Tamachi)</a:t>
          </a:r>
          <a:r>
            <a:rPr kumimoji="1" lang="ja-JP" altLang="en-US" sz="1050"/>
            <a:t>*</a:t>
          </a:r>
          <a:endParaRPr kumimoji="1" lang="en-US" altLang="ja-JP" sz="1050"/>
        </a:p>
        <a:p>
          <a:r>
            <a:rPr kumimoji="1" lang="ja-JP" altLang="en-US" sz="1050"/>
            <a:t>　　　　　↓</a:t>
          </a:r>
          <a:endParaRPr kumimoji="1" lang="en-US" altLang="ja-JP" sz="1050"/>
        </a:p>
        <a:p>
          <a:endParaRPr kumimoji="1" lang="ja-JP" alt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134470</xdr:colOff>
      <xdr:row>9</xdr:row>
      <xdr:rowOff>44051</xdr:rowOff>
    </xdr:from>
    <xdr:to>
      <xdr:col>22</xdr:col>
      <xdr:colOff>124239</xdr:colOff>
      <xdr:row>19</xdr:row>
      <xdr:rowOff>0</xdr:rowOff>
    </xdr:to>
    <xdr:sp macro="" textlink="">
      <xdr:nvSpPr>
        <xdr:cNvPr id="2" name="テキスト ボックス 1"/>
        <xdr:cNvSpPr txBox="1"/>
      </xdr:nvSpPr>
      <xdr:spPr>
        <a:xfrm>
          <a:off x="382948" y="2280355"/>
          <a:ext cx="4793682" cy="16952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1</xdr:col>
      <xdr:colOff>100853</xdr:colOff>
      <xdr:row>21</xdr:row>
      <xdr:rowOff>145675</xdr:rowOff>
    </xdr:from>
    <xdr:to>
      <xdr:col>30</xdr:col>
      <xdr:colOff>0</xdr:colOff>
      <xdr:row>39</xdr:row>
      <xdr:rowOff>11205</xdr:rowOff>
    </xdr:to>
    <xdr:sp macro="" textlink="">
      <xdr:nvSpPr>
        <xdr:cNvPr id="3" name="正方形/長方形 2"/>
        <xdr:cNvSpPr/>
      </xdr:nvSpPr>
      <xdr:spPr bwMode="auto">
        <a:xfrm>
          <a:off x="201706" y="3496234"/>
          <a:ext cx="6633882" cy="4123765"/>
        </a:xfrm>
        <a:prstGeom prst="rect">
          <a:avLst/>
        </a:prstGeom>
        <a:noFill/>
        <a:ln w="28575" cap="flat" cmpd="sng" algn="ctr">
          <a:solidFill>
            <a:srgbClr val="C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1</xdr:col>
      <xdr:colOff>85163</xdr:colOff>
      <xdr:row>42</xdr:row>
      <xdr:rowOff>107577</xdr:rowOff>
    </xdr:from>
    <xdr:to>
      <xdr:col>30</xdr:col>
      <xdr:colOff>44823</xdr:colOff>
      <xdr:row>47</xdr:row>
      <xdr:rowOff>76200</xdr:rowOff>
    </xdr:to>
    <xdr:sp macro="" textlink="">
      <xdr:nvSpPr>
        <xdr:cNvPr id="6" name="正方形/長方形 5"/>
        <xdr:cNvSpPr/>
      </xdr:nvSpPr>
      <xdr:spPr bwMode="auto">
        <a:xfrm>
          <a:off x="189938" y="10556502"/>
          <a:ext cx="6770035" cy="1473573"/>
        </a:xfrm>
        <a:prstGeom prst="rect">
          <a:avLst/>
        </a:prstGeom>
        <a:noFill/>
        <a:ln w="28575" cap="flat" cmpd="sng" algn="ctr">
          <a:solidFill>
            <a:srgbClr val="C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22</xdr:col>
      <xdr:colOff>220610</xdr:colOff>
      <xdr:row>9</xdr:row>
      <xdr:rowOff>47363</xdr:rowOff>
    </xdr:from>
    <xdr:to>
      <xdr:col>30</xdr:col>
      <xdr:colOff>33130</xdr:colOff>
      <xdr:row>21</xdr:row>
      <xdr:rowOff>57978</xdr:rowOff>
    </xdr:to>
    <xdr:sp macro="" textlink="">
      <xdr:nvSpPr>
        <xdr:cNvPr id="7" name="テキスト ボックス 6"/>
        <xdr:cNvSpPr txBox="1"/>
      </xdr:nvSpPr>
      <xdr:spPr>
        <a:xfrm>
          <a:off x="5273001" y="2283667"/>
          <a:ext cx="1734086" cy="1923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Please email your photo. The photo does not need to be resized when attached to your email.</a:t>
          </a:r>
        </a:p>
        <a:p>
          <a:endParaRPr lang="en-US" altLang="ja-JP" sz="1100" b="0" i="0" u="none" strike="noStrike">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a:t>No photo is required for the reissuance of a staff ID card if your current photo does not have to be replaced.</a:t>
          </a:r>
          <a:endParaRPr lang="en-US" altLang="ja-JP" sz="11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mailto:ytanji@jim.titech.ac.jp" TargetMode="External"/><Relationship Id="rId13" Type="http://schemas.openxmlformats.org/officeDocument/2006/relationships/hyperlink" Target="mailto:jyoriko@jim.titech.ac.jp" TargetMode="External"/><Relationship Id="rId18" Type="http://schemas.openxmlformats.org/officeDocument/2006/relationships/hyperlink" Target="mailto:ytanji@jim.titech.ac.jp" TargetMode="External"/><Relationship Id="rId26" Type="http://schemas.openxmlformats.org/officeDocument/2006/relationships/hyperlink" Target="mailto:kog.jim1@jim.titech.ac.jp" TargetMode="External"/><Relationship Id="rId39" Type="http://schemas.openxmlformats.org/officeDocument/2006/relationships/hyperlink" Target="mailto:kog.jim1@jim.titech.ac.jp" TargetMode="External"/><Relationship Id="rId3" Type="http://schemas.openxmlformats.org/officeDocument/2006/relationships/hyperlink" Target="mailto:syariko@jim.titech.ac.jp" TargetMode="External"/><Relationship Id="rId21" Type="http://schemas.openxmlformats.org/officeDocument/2006/relationships/hyperlink" Target="mailto:jinjicard@jim.titech.ac.jp" TargetMode="External"/><Relationship Id="rId34" Type="http://schemas.openxmlformats.org/officeDocument/2006/relationships/hyperlink" Target="mailto:rig.jim@jim.titech.ac.jp" TargetMode="External"/><Relationship Id="rId42" Type="http://schemas.openxmlformats.org/officeDocument/2006/relationships/hyperlink" Target="mailto:jinjicard@jim.titech.ac.jp" TargetMode="External"/><Relationship Id="rId7" Type="http://schemas.openxmlformats.org/officeDocument/2006/relationships/hyperlink" Target="mailto:ytanji@jim.titech.ac.jp" TargetMode="External"/><Relationship Id="rId12" Type="http://schemas.openxmlformats.org/officeDocument/2006/relationships/hyperlink" Target="mailto:rig.jim@jim.titech.ac.jp" TargetMode="External"/><Relationship Id="rId17" Type="http://schemas.openxmlformats.org/officeDocument/2006/relationships/hyperlink" Target="mailto:kog.jim1@jim.titech.ac.jp" TargetMode="External"/><Relationship Id="rId25" Type="http://schemas.openxmlformats.org/officeDocument/2006/relationships/hyperlink" Target="mailto:syariko@jim.titech.ac.jp" TargetMode="External"/><Relationship Id="rId33" Type="http://schemas.openxmlformats.org/officeDocument/2006/relationships/hyperlink" Target="mailto:kog.jim1@jim.titech.ac.jp" TargetMode="External"/><Relationship Id="rId38" Type="http://schemas.openxmlformats.org/officeDocument/2006/relationships/hyperlink" Target="mailto:kog.jim1@jim.titech.ac.jp" TargetMode="External"/><Relationship Id="rId2" Type="http://schemas.openxmlformats.org/officeDocument/2006/relationships/hyperlink" Target="mailto:jyoriko@jim.titech.ac.jp" TargetMode="External"/><Relationship Id="rId16" Type="http://schemas.openxmlformats.org/officeDocument/2006/relationships/hyperlink" Target="mailto:kog.jim1@jim.titech.ac.jp" TargetMode="External"/><Relationship Id="rId20" Type="http://schemas.openxmlformats.org/officeDocument/2006/relationships/hyperlink" Target="mailto:jinjicard@jim.titech.ac.jp" TargetMode="External"/><Relationship Id="rId29" Type="http://schemas.openxmlformats.org/officeDocument/2006/relationships/hyperlink" Target="mailto:ytanji@jim.titech.ac.jp" TargetMode="External"/><Relationship Id="rId41" Type="http://schemas.openxmlformats.org/officeDocument/2006/relationships/hyperlink" Target="mailto:ytanji@jim.titech.ac.jp" TargetMode="External"/><Relationship Id="rId1" Type="http://schemas.openxmlformats.org/officeDocument/2006/relationships/hyperlink" Target="mailto:rig.jim@jim.titech.ac.jp" TargetMode="External"/><Relationship Id="rId6" Type="http://schemas.openxmlformats.org/officeDocument/2006/relationships/hyperlink" Target="mailto:kog.jim1@jim.titech.ac.jp" TargetMode="External"/><Relationship Id="rId11" Type="http://schemas.openxmlformats.org/officeDocument/2006/relationships/hyperlink" Target="mailto:kog.jim1@jim.titech.ac.jp" TargetMode="External"/><Relationship Id="rId24" Type="http://schemas.openxmlformats.org/officeDocument/2006/relationships/hyperlink" Target="mailto:jyoriko@jim.titech.ac.jp" TargetMode="External"/><Relationship Id="rId32" Type="http://schemas.openxmlformats.org/officeDocument/2006/relationships/hyperlink" Target="mailto:jinjicard@jim.titech.ac.jp" TargetMode="External"/><Relationship Id="rId37" Type="http://schemas.openxmlformats.org/officeDocument/2006/relationships/hyperlink" Target="mailto:kog.jim1@jim.titech.ac.jp" TargetMode="External"/><Relationship Id="rId40" Type="http://schemas.openxmlformats.org/officeDocument/2006/relationships/hyperlink" Target="mailto:ytanji@jim.titech.ac.jp" TargetMode="External"/><Relationship Id="rId45" Type="http://schemas.openxmlformats.org/officeDocument/2006/relationships/printerSettings" Target="../printerSettings/printerSettings4.bin"/><Relationship Id="rId5" Type="http://schemas.openxmlformats.org/officeDocument/2006/relationships/hyperlink" Target="mailto:kog.jim1@jim.titech.ac.jp" TargetMode="External"/><Relationship Id="rId15" Type="http://schemas.openxmlformats.org/officeDocument/2006/relationships/hyperlink" Target="mailto:kog.jim1@jim.titech.ac.jp" TargetMode="External"/><Relationship Id="rId23" Type="http://schemas.openxmlformats.org/officeDocument/2006/relationships/hyperlink" Target="mailto:rig.jim@jim.titech.ac.jp" TargetMode="External"/><Relationship Id="rId28" Type="http://schemas.openxmlformats.org/officeDocument/2006/relationships/hyperlink" Target="mailto:kog.jim1@jim.titech.ac.jp" TargetMode="External"/><Relationship Id="rId36" Type="http://schemas.openxmlformats.org/officeDocument/2006/relationships/hyperlink" Target="mailto:syariko@jim.titech.ac.jp" TargetMode="External"/><Relationship Id="rId10" Type="http://schemas.openxmlformats.org/officeDocument/2006/relationships/hyperlink" Target="mailto:jinjicard@jim.titech.ac.jp" TargetMode="External"/><Relationship Id="rId19" Type="http://schemas.openxmlformats.org/officeDocument/2006/relationships/hyperlink" Target="mailto:ytanji@jim.titech.ac.jp" TargetMode="External"/><Relationship Id="rId31" Type="http://schemas.openxmlformats.org/officeDocument/2006/relationships/hyperlink" Target="mailto:jinjicard@jim.titech.ac.jp" TargetMode="External"/><Relationship Id="rId44" Type="http://schemas.openxmlformats.org/officeDocument/2006/relationships/hyperlink" Target="mailto:kog.jim1@jim.titech.ac.jp" TargetMode="External"/><Relationship Id="rId4" Type="http://schemas.openxmlformats.org/officeDocument/2006/relationships/hyperlink" Target="mailto:kog.jim1@jim.titech.ac.jp" TargetMode="External"/><Relationship Id="rId9" Type="http://schemas.openxmlformats.org/officeDocument/2006/relationships/hyperlink" Target="mailto:jinjicard@jim.titech.ac.jp" TargetMode="External"/><Relationship Id="rId14" Type="http://schemas.openxmlformats.org/officeDocument/2006/relationships/hyperlink" Target="mailto:syariko@jim.titech.ac.jp" TargetMode="External"/><Relationship Id="rId22" Type="http://schemas.openxmlformats.org/officeDocument/2006/relationships/hyperlink" Target="mailto:kog.jim1@jim.titech.ac.jp" TargetMode="External"/><Relationship Id="rId27" Type="http://schemas.openxmlformats.org/officeDocument/2006/relationships/hyperlink" Target="mailto:kog.jim1@jim.titech.ac.jp" TargetMode="External"/><Relationship Id="rId30" Type="http://schemas.openxmlformats.org/officeDocument/2006/relationships/hyperlink" Target="mailto:ytanji@jim.titech.ac.jp" TargetMode="External"/><Relationship Id="rId35" Type="http://schemas.openxmlformats.org/officeDocument/2006/relationships/hyperlink" Target="mailto:jyoriko@jim.titech.ac.jp" TargetMode="External"/><Relationship Id="rId43" Type="http://schemas.openxmlformats.org/officeDocument/2006/relationships/hyperlink" Target="mailto:jinjicard@jim.titech.ac.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55"/>
  <sheetViews>
    <sheetView view="pageBreakPreview" zoomScaleNormal="100" zoomScaleSheetLayoutView="100" workbookViewId="0">
      <selection activeCell="B22" sqref="B22"/>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98.75" style="49" customWidth="1"/>
    <col min="34" max="34" width="16" style="49" customWidth="1"/>
    <col min="35" max="35" width="8.75" style="49" customWidth="1"/>
    <col min="36" max="36" width="8.375" style="49" customWidth="1"/>
    <col min="37" max="48" width="3.125" style="49" customWidth="1"/>
    <col min="49" max="16384" width="9" style="49"/>
  </cols>
  <sheetData>
    <row r="1" spans="2:36" ht="6.75" customHeight="1" thickBot="1"/>
    <row r="2" spans="2:36" ht="60" customHeight="1" thickBot="1">
      <c r="B2" s="104" t="s">
        <v>87</v>
      </c>
      <c r="C2" s="105"/>
      <c r="D2" s="105"/>
      <c r="E2" s="51" t="s">
        <v>88</v>
      </c>
      <c r="F2" s="106" t="s">
        <v>133</v>
      </c>
      <c r="G2" s="107"/>
      <c r="H2" s="107"/>
      <c r="I2" s="107"/>
      <c r="J2" s="107"/>
      <c r="K2" s="107"/>
      <c r="L2" s="107"/>
      <c r="M2" s="107"/>
      <c r="N2" s="107"/>
      <c r="O2" s="107"/>
      <c r="P2" s="108"/>
      <c r="R2" s="109" t="s">
        <v>51</v>
      </c>
      <c r="S2" s="109"/>
      <c r="T2" s="110"/>
      <c r="U2" s="111"/>
      <c r="V2" s="111"/>
      <c r="W2" s="112"/>
      <c r="X2" s="52"/>
      <c r="Y2" s="113" t="e">
        <f>IF(#REF!="","Select [Depertment Category]",HYPERLINK("mailto:"&amp;AJ19&amp;"?subject="&amp;AI15&amp;" &amp;body="&amp;AI16&amp;" "&amp;"",AI17))</f>
        <v>#REF!</v>
      </c>
      <c r="Z2" s="114"/>
      <c r="AA2" s="115"/>
      <c r="AB2" s="116" t="s">
        <v>83</v>
      </c>
      <c r="AC2" s="116"/>
      <c r="AD2" s="116"/>
      <c r="AE2" s="116"/>
      <c r="AF2" s="116"/>
      <c r="AG2" s="116"/>
    </row>
    <row r="3" spans="2:36" ht="6.75" customHeight="1"/>
    <row r="4" spans="2:36" ht="6.75" customHeight="1">
      <c r="B4" s="82"/>
      <c r="C4" s="117"/>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82"/>
    </row>
    <row r="5" spans="2:36">
      <c r="B5" s="82"/>
      <c r="C5" s="117" t="s">
        <v>89</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82"/>
    </row>
    <row r="6" spans="2:36" ht="41.25" customHeight="1">
      <c r="B6" s="82"/>
      <c r="C6" s="118" t="str">
        <f>F2</f>
        <v>Reissue application for Staff ID Card
(Part-Time Staff Members)</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82"/>
    </row>
    <row r="7" spans="2:36" ht="13.5" customHeight="1">
      <c r="B7" s="82"/>
      <c r="C7" s="7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H7" s="51" t="s">
        <v>119</v>
      </c>
      <c r="AI7" s="49" t="s">
        <v>46</v>
      </c>
    </row>
    <row r="8" spans="2:36" ht="13.5" customHeight="1">
      <c r="B8" s="82"/>
      <c r="C8" s="119" t="s">
        <v>52</v>
      </c>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82"/>
      <c r="AH8" s="51" t="s">
        <v>90</v>
      </c>
      <c r="AI8" s="49" t="s">
        <v>46</v>
      </c>
    </row>
    <row r="9" spans="2:36" ht="13.5" customHeight="1">
      <c r="B9" s="82"/>
      <c r="C9" s="117" t="str">
        <f>"Date：　　"&amp;IF(T2="","",TEXT(T2,"yyyy/MM/DD"))</f>
        <v>Date：　　</v>
      </c>
      <c r="D9" s="117"/>
      <c r="E9" s="117"/>
      <c r="F9" s="117"/>
      <c r="G9" s="117"/>
      <c r="H9" s="117"/>
      <c r="I9" s="117"/>
      <c r="J9" s="117"/>
      <c r="K9" s="117"/>
      <c r="L9" s="117"/>
      <c r="M9" s="117"/>
      <c r="N9" s="117"/>
      <c r="O9" s="117"/>
      <c r="P9" s="117"/>
      <c r="Q9" s="117"/>
      <c r="R9" s="117"/>
      <c r="S9" s="117"/>
      <c r="T9" s="117"/>
      <c r="U9" s="117"/>
      <c r="V9" s="117"/>
      <c r="W9" s="117"/>
      <c r="X9" s="117"/>
      <c r="Y9" s="117"/>
      <c r="Z9" s="117"/>
      <c r="AA9" s="117"/>
      <c r="AB9" s="72"/>
      <c r="AC9" s="72"/>
      <c r="AD9" s="72"/>
      <c r="AE9" s="82"/>
      <c r="AH9" s="51" t="s">
        <v>70</v>
      </c>
      <c r="AI9" s="49" t="s">
        <v>47</v>
      </c>
    </row>
    <row r="10" spans="2:36" ht="54">
      <c r="B10" s="82"/>
      <c r="C10" s="73"/>
      <c r="D10" s="82"/>
      <c r="E10" s="82"/>
      <c r="F10" s="82"/>
      <c r="G10" s="82"/>
      <c r="H10" s="82"/>
      <c r="I10" s="82"/>
      <c r="J10" s="82"/>
      <c r="K10" s="82"/>
      <c r="L10" s="82"/>
      <c r="M10" s="82"/>
      <c r="N10" s="82"/>
      <c r="O10" s="82"/>
      <c r="P10" s="82"/>
      <c r="Q10" s="82"/>
      <c r="R10" s="82"/>
      <c r="S10" s="82"/>
      <c r="T10" s="82"/>
      <c r="U10" s="82"/>
      <c r="V10" s="82"/>
      <c r="W10" s="82"/>
      <c r="X10" s="82"/>
      <c r="Y10" s="82"/>
      <c r="Z10" s="74"/>
      <c r="AA10" s="82"/>
      <c r="AB10" s="82"/>
      <c r="AC10" s="82"/>
      <c r="AD10" s="82"/>
      <c r="AE10" s="82"/>
      <c r="AH10" s="51" t="s">
        <v>91</v>
      </c>
      <c r="AI10" s="49" t="s">
        <v>47</v>
      </c>
    </row>
    <row r="11" spans="2:36">
      <c r="B11" s="82"/>
      <c r="C11" s="75"/>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H11" s="49" t="s">
        <v>28</v>
      </c>
      <c r="AI11" s="49" t="s">
        <v>48</v>
      </c>
    </row>
    <row r="12" spans="2:36">
      <c r="B12" s="82"/>
      <c r="C12" s="76"/>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H12" s="49" t="s">
        <v>29</v>
      </c>
      <c r="AI12" s="49" t="s">
        <v>48</v>
      </c>
    </row>
    <row r="13" spans="2:36">
      <c r="B13" s="82"/>
      <c r="C13" s="77"/>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row>
    <row r="14" spans="2:36">
      <c r="B14" s="82"/>
      <c r="C14" s="73"/>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row>
    <row r="15" spans="2:36">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H15" s="49" t="s">
        <v>35</v>
      </c>
      <c r="AI15" s="49" t="str">
        <f>"（提出）職員証発行申請書 "&amp;IF(COUNTIF(F2,"Reissue*"),"更新",TEXT(L25,"m/d")&amp;"採用")</f>
        <v>（提出）職員証発行申請書 更新</v>
      </c>
    </row>
    <row r="16" spans="2:36">
      <c r="B16" s="82"/>
      <c r="C16" s="102"/>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82"/>
      <c r="AH16" s="49" t="s">
        <v>36</v>
      </c>
      <c r="AI16" s="49" t="s">
        <v>84</v>
      </c>
      <c r="AJ16" s="53"/>
    </row>
    <row r="17" spans="2:36" ht="3.75" customHeight="1">
      <c r="B17" s="82"/>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82"/>
      <c r="AH17" s="54" t="s">
        <v>37</v>
      </c>
      <c r="AI17" s="54" t="str">
        <f>"Click to Send"</f>
        <v>Click to Send</v>
      </c>
      <c r="AJ17" s="54"/>
    </row>
    <row r="18" spans="2:36" ht="18" customHeight="1">
      <c r="B18" s="82"/>
      <c r="C18" s="78"/>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H18" s="56" t="s">
        <v>31</v>
      </c>
      <c r="AI18" s="56" t="s">
        <v>30</v>
      </c>
      <c r="AJ18" s="56" t="s">
        <v>32</v>
      </c>
    </row>
    <row r="19" spans="2:36" ht="4.5" customHeight="1">
      <c r="B19" s="82"/>
      <c r="C19" s="77"/>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H19" s="56" t="s">
        <v>33</v>
      </c>
      <c r="AI19" s="56" t="s">
        <v>34</v>
      </c>
      <c r="AJ19" s="56" t="e">
        <f>VLOOKUP(#REF!,送付先!C3:E18,2,FALSE)</f>
        <v>#REF!</v>
      </c>
    </row>
    <row r="20" spans="2:36" hidden="1">
      <c r="B20" s="82"/>
      <c r="C20" s="121"/>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82"/>
    </row>
    <row r="21" spans="2:36" hidden="1">
      <c r="B21" s="82"/>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82"/>
    </row>
    <row r="22" spans="2:36" ht="17.25" customHeight="1">
      <c r="B22" s="82"/>
      <c r="C22" s="12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82"/>
    </row>
    <row r="23" spans="2:36" ht="60.75" customHeight="1">
      <c r="C23" s="123" t="s">
        <v>130</v>
      </c>
      <c r="D23" s="124"/>
      <c r="E23" s="124"/>
      <c r="F23" s="124"/>
      <c r="G23" s="124"/>
      <c r="H23" s="124"/>
      <c r="I23" s="124"/>
      <c r="J23" s="124"/>
      <c r="K23" s="125"/>
      <c r="L23" s="126"/>
      <c r="M23" s="127"/>
      <c r="N23" s="127"/>
      <c r="O23" s="127"/>
      <c r="P23" s="127"/>
      <c r="Q23" s="127"/>
      <c r="R23" s="127"/>
      <c r="S23" s="128"/>
      <c r="T23" s="129" t="s">
        <v>80</v>
      </c>
      <c r="U23" s="129"/>
      <c r="V23" s="129"/>
      <c r="W23" s="129"/>
      <c r="X23" s="130"/>
      <c r="Y23" s="131"/>
      <c r="Z23" s="131"/>
      <c r="AA23" s="131"/>
      <c r="AB23" s="131"/>
      <c r="AC23" s="131"/>
      <c r="AD23" s="132"/>
    </row>
    <row r="24" spans="2:36" ht="62.25" customHeight="1">
      <c r="C24" s="99" t="s">
        <v>132</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1"/>
    </row>
    <row r="25" spans="2:36" ht="6" customHeight="1">
      <c r="C25" s="133" t="s">
        <v>54</v>
      </c>
      <c r="D25" s="134"/>
      <c r="E25" s="134"/>
      <c r="F25" s="134"/>
      <c r="G25" s="134"/>
      <c r="H25" s="134"/>
      <c r="I25" s="134"/>
      <c r="J25" s="134"/>
      <c r="K25" s="135"/>
      <c r="L25" s="136"/>
      <c r="M25" s="136"/>
      <c r="N25" s="136"/>
      <c r="O25" s="136"/>
      <c r="P25" s="136"/>
      <c r="Q25" s="136"/>
      <c r="R25" s="137"/>
      <c r="S25" s="138" t="s">
        <v>3</v>
      </c>
      <c r="T25" s="139"/>
      <c r="U25" s="140"/>
      <c r="V25" s="136"/>
      <c r="W25" s="136"/>
      <c r="X25" s="136"/>
      <c r="Y25" s="136"/>
      <c r="Z25" s="136"/>
      <c r="AA25" s="136"/>
      <c r="AB25" s="136"/>
      <c r="AC25" s="136"/>
      <c r="AD25" s="141"/>
    </row>
    <row r="26" spans="2:36" ht="33" customHeight="1">
      <c r="C26" s="142" t="s">
        <v>129</v>
      </c>
      <c r="D26" s="143"/>
      <c r="E26" s="143"/>
      <c r="F26" s="143"/>
      <c r="G26" s="143"/>
      <c r="H26" s="143"/>
      <c r="I26" s="143"/>
      <c r="J26" s="143"/>
      <c r="K26" s="144"/>
      <c r="L26" s="145"/>
      <c r="M26" s="145"/>
      <c r="N26" s="145"/>
      <c r="O26" s="145"/>
      <c r="P26" s="145"/>
      <c r="Q26" s="145"/>
      <c r="R26" s="145"/>
      <c r="S26" s="145"/>
      <c r="T26" s="145"/>
      <c r="U26" s="145"/>
      <c r="V26" s="145"/>
      <c r="W26" s="145"/>
      <c r="X26" s="145"/>
      <c r="Y26" s="145"/>
      <c r="Z26" s="145"/>
      <c r="AA26" s="145"/>
      <c r="AB26" s="145"/>
      <c r="AC26" s="145"/>
      <c r="AD26" s="146"/>
      <c r="AH26" s="57" t="s">
        <v>41</v>
      </c>
      <c r="AI26" s="57" t="s">
        <v>41</v>
      </c>
    </row>
    <row r="27" spans="2:36" ht="33" customHeight="1">
      <c r="C27" s="147" t="s">
        <v>115</v>
      </c>
      <c r="D27" s="148"/>
      <c r="E27" s="148"/>
      <c r="F27" s="148"/>
      <c r="G27" s="148"/>
      <c r="H27" s="148"/>
      <c r="I27" s="148"/>
      <c r="J27" s="148"/>
      <c r="K27" s="149"/>
      <c r="L27" s="145"/>
      <c r="M27" s="145"/>
      <c r="N27" s="145"/>
      <c r="O27" s="145"/>
      <c r="P27" s="145"/>
      <c r="Q27" s="145"/>
      <c r="R27" s="145"/>
      <c r="S27" s="145"/>
      <c r="T27" s="145"/>
      <c r="U27" s="145"/>
      <c r="V27" s="145"/>
      <c r="W27" s="145"/>
      <c r="X27" s="145"/>
      <c r="Y27" s="145"/>
      <c r="Z27" s="145"/>
      <c r="AA27" s="145"/>
      <c r="AB27" s="145"/>
      <c r="AC27" s="145"/>
      <c r="AD27" s="146"/>
      <c r="AH27" s="56" t="s">
        <v>38</v>
      </c>
    </row>
    <row r="28" spans="2:36" ht="27" customHeight="1">
      <c r="C28" s="150" t="s">
        <v>118</v>
      </c>
      <c r="D28" s="151"/>
      <c r="E28" s="151"/>
      <c r="F28" s="151"/>
      <c r="G28" s="151"/>
      <c r="H28" s="151"/>
      <c r="I28" s="151"/>
      <c r="J28" s="151"/>
      <c r="K28" s="152"/>
      <c r="L28" s="153"/>
      <c r="M28" s="154"/>
      <c r="N28" s="154"/>
      <c r="O28" s="154"/>
      <c r="P28" s="154"/>
      <c r="Q28" s="154"/>
      <c r="R28" s="154"/>
      <c r="S28" s="154"/>
      <c r="T28" s="154"/>
      <c r="U28" s="154"/>
      <c r="V28" s="154"/>
      <c r="W28" s="154"/>
      <c r="X28" s="154"/>
      <c r="Y28" s="154"/>
      <c r="Z28" s="154"/>
      <c r="AA28" s="154"/>
      <c r="AB28" s="154"/>
      <c r="AC28" s="154"/>
      <c r="AD28" s="155"/>
      <c r="AH28" s="56" t="s">
        <v>73</v>
      </c>
      <c r="AI28" s="56" t="s">
        <v>39</v>
      </c>
      <c r="AJ28" s="56"/>
    </row>
    <row r="29" spans="2:36" ht="11.25" customHeight="1">
      <c r="C29" s="123" t="s">
        <v>55</v>
      </c>
      <c r="D29" s="124"/>
      <c r="E29" s="124"/>
      <c r="F29" s="124"/>
      <c r="G29" s="124"/>
      <c r="H29" s="124"/>
      <c r="I29" s="124"/>
      <c r="J29" s="124"/>
      <c r="K29" s="125"/>
      <c r="L29" s="136"/>
      <c r="M29" s="136"/>
      <c r="N29" s="136"/>
      <c r="O29" s="136"/>
      <c r="P29" s="136"/>
      <c r="Q29" s="136"/>
      <c r="R29" s="136"/>
      <c r="S29" s="136"/>
      <c r="T29" s="136"/>
      <c r="U29" s="136"/>
      <c r="V29" s="141"/>
      <c r="W29" s="156" t="s">
        <v>56</v>
      </c>
      <c r="X29" s="157"/>
      <c r="Y29" s="157"/>
      <c r="Z29" s="158"/>
      <c r="AA29" s="145"/>
      <c r="AB29" s="145"/>
      <c r="AC29" s="145"/>
      <c r="AD29" s="146"/>
      <c r="AH29" s="56" t="s">
        <v>74</v>
      </c>
      <c r="AI29" s="56" t="s">
        <v>72</v>
      </c>
      <c r="AJ29" s="56"/>
    </row>
    <row r="30" spans="2:36" ht="27.6" customHeight="1">
      <c r="C30" s="133" t="s">
        <v>57</v>
      </c>
      <c r="D30" s="134"/>
      <c r="E30" s="134"/>
      <c r="F30" s="134"/>
      <c r="G30" s="134"/>
      <c r="H30" s="134"/>
      <c r="I30" s="134"/>
      <c r="J30" s="134"/>
      <c r="K30" s="135"/>
      <c r="L30" s="162" t="s">
        <v>59</v>
      </c>
      <c r="M30" s="163"/>
      <c r="N30" s="160"/>
      <c r="O30" s="160"/>
      <c r="P30" s="160"/>
      <c r="Q30" s="160"/>
      <c r="R30" s="160"/>
      <c r="S30" s="160"/>
      <c r="T30" s="160"/>
      <c r="U30" s="161"/>
      <c r="V30" s="150" t="s">
        <v>60</v>
      </c>
      <c r="W30" s="159"/>
      <c r="X30" s="160"/>
      <c r="Y30" s="160"/>
      <c r="Z30" s="160"/>
      <c r="AA30" s="160"/>
      <c r="AB30" s="160"/>
      <c r="AC30" s="160"/>
      <c r="AD30" s="161"/>
      <c r="AG30" s="58"/>
      <c r="AH30" s="56" t="s">
        <v>79</v>
      </c>
      <c r="AI30" s="56" t="s">
        <v>40</v>
      </c>
      <c r="AJ30" s="56"/>
    </row>
    <row r="31" spans="2:36" ht="25.35" customHeight="1">
      <c r="C31" s="123" t="s">
        <v>61</v>
      </c>
      <c r="D31" s="124"/>
      <c r="E31" s="124"/>
      <c r="F31" s="124"/>
      <c r="G31" s="124"/>
      <c r="H31" s="124"/>
      <c r="I31" s="124"/>
      <c r="J31" s="124"/>
      <c r="K31" s="125"/>
      <c r="L31" s="150" t="s">
        <v>59</v>
      </c>
      <c r="M31" s="159"/>
      <c r="N31" s="160"/>
      <c r="O31" s="160"/>
      <c r="P31" s="160"/>
      <c r="Q31" s="160"/>
      <c r="R31" s="160"/>
      <c r="S31" s="160"/>
      <c r="T31" s="160"/>
      <c r="U31" s="161"/>
      <c r="V31" s="150" t="s">
        <v>0</v>
      </c>
      <c r="W31" s="159"/>
      <c r="X31" s="160"/>
      <c r="Y31" s="160"/>
      <c r="Z31" s="160"/>
      <c r="AA31" s="160"/>
      <c r="AB31" s="160"/>
      <c r="AC31" s="160"/>
      <c r="AD31" s="161"/>
      <c r="AG31" s="79" t="s">
        <v>85</v>
      </c>
      <c r="AH31" s="56" t="s">
        <v>75</v>
      </c>
      <c r="AI31" s="56" t="s">
        <v>42</v>
      </c>
      <c r="AJ31" s="56"/>
    </row>
    <row r="32" spans="2:36" ht="12.75" customHeight="1">
      <c r="C32" s="123" t="s">
        <v>62</v>
      </c>
      <c r="D32" s="124"/>
      <c r="E32" s="124"/>
      <c r="F32" s="124"/>
      <c r="G32" s="124"/>
      <c r="H32" s="124"/>
      <c r="I32" s="124"/>
      <c r="J32" s="124"/>
      <c r="K32" s="125"/>
      <c r="L32" s="150" t="s">
        <v>58</v>
      </c>
      <c r="M32" s="159"/>
      <c r="N32" s="127"/>
      <c r="O32" s="127"/>
      <c r="P32" s="127"/>
      <c r="Q32" s="127"/>
      <c r="R32" s="127"/>
      <c r="S32" s="127"/>
      <c r="T32" s="127"/>
      <c r="U32" s="128"/>
      <c r="V32" s="150" t="s">
        <v>0</v>
      </c>
      <c r="W32" s="159"/>
      <c r="X32" s="127"/>
      <c r="Y32" s="127"/>
      <c r="Z32" s="127"/>
      <c r="AA32" s="127"/>
      <c r="AB32" s="127"/>
      <c r="AC32" s="127"/>
      <c r="AD32" s="128"/>
      <c r="AF32" s="59" t="s">
        <v>27</v>
      </c>
      <c r="AG32" s="83" t="str">
        <f>IF(L33="",N30&amp;" "&amp;X30,"")</f>
        <v xml:space="preserve"> </v>
      </c>
      <c r="AH32" s="56" t="s">
        <v>76</v>
      </c>
      <c r="AI32" s="56" t="s">
        <v>44</v>
      </c>
      <c r="AJ32" s="56"/>
    </row>
    <row r="33" spans="3:36" ht="27.75" customHeight="1">
      <c r="C33" s="123" t="s">
        <v>71</v>
      </c>
      <c r="D33" s="124"/>
      <c r="E33" s="124"/>
      <c r="F33" s="124"/>
      <c r="G33" s="124"/>
      <c r="H33" s="124"/>
      <c r="I33" s="124"/>
      <c r="J33" s="124"/>
      <c r="K33" s="125"/>
      <c r="L33" s="180"/>
      <c r="M33" s="181"/>
      <c r="N33" s="181"/>
      <c r="O33" s="181"/>
      <c r="P33" s="181"/>
      <c r="Q33" s="181"/>
      <c r="R33" s="182"/>
      <c r="S33" s="183"/>
      <c r="T33" s="181"/>
      <c r="U33" s="181"/>
      <c r="V33" s="181"/>
      <c r="W33" s="181"/>
      <c r="X33" s="181"/>
      <c r="Y33" s="182"/>
      <c r="Z33" s="181"/>
      <c r="AA33" s="181"/>
      <c r="AB33" s="181"/>
      <c r="AC33" s="181"/>
      <c r="AD33" s="184"/>
      <c r="AH33" s="56" t="s">
        <v>77</v>
      </c>
      <c r="AI33" s="56" t="s">
        <v>43</v>
      </c>
      <c r="AJ33" s="56"/>
    </row>
    <row r="34" spans="3:36" ht="13.5" customHeight="1">
      <c r="C34" s="123"/>
      <c r="D34" s="124"/>
      <c r="E34" s="124"/>
      <c r="F34" s="124"/>
      <c r="G34" s="124"/>
      <c r="H34" s="124"/>
      <c r="I34" s="124"/>
      <c r="J34" s="124"/>
      <c r="K34" s="125"/>
      <c r="L34" s="185" t="s">
        <v>4</v>
      </c>
      <c r="M34" s="174"/>
      <c r="N34" s="174"/>
      <c r="O34" s="174"/>
      <c r="P34" s="174"/>
      <c r="Q34" s="174"/>
      <c r="R34" s="175"/>
      <c r="S34" s="173" t="s">
        <v>0</v>
      </c>
      <c r="T34" s="174"/>
      <c r="U34" s="174"/>
      <c r="V34" s="174"/>
      <c r="W34" s="174"/>
      <c r="X34" s="174"/>
      <c r="Y34" s="175"/>
      <c r="Z34" s="174" t="s">
        <v>1</v>
      </c>
      <c r="AA34" s="174"/>
      <c r="AB34" s="174"/>
      <c r="AC34" s="174"/>
      <c r="AD34" s="176"/>
      <c r="AH34" s="56" t="s">
        <v>78</v>
      </c>
      <c r="AI34" s="56" t="s">
        <v>45</v>
      </c>
      <c r="AJ34" s="56"/>
    </row>
    <row r="35" spans="3:36" ht="11.25" customHeight="1">
      <c r="C35" s="123" t="s">
        <v>61</v>
      </c>
      <c r="D35" s="124"/>
      <c r="E35" s="124"/>
      <c r="F35" s="124"/>
      <c r="G35" s="124"/>
      <c r="H35" s="124"/>
      <c r="I35" s="124"/>
      <c r="J35" s="124"/>
      <c r="K35" s="125"/>
      <c r="L35" s="177"/>
      <c r="M35" s="131"/>
      <c r="N35" s="131"/>
      <c r="O35" s="131"/>
      <c r="P35" s="131"/>
      <c r="Q35" s="131"/>
      <c r="R35" s="178"/>
      <c r="S35" s="179"/>
      <c r="T35" s="131"/>
      <c r="U35" s="131"/>
      <c r="V35" s="131"/>
      <c r="W35" s="131"/>
      <c r="X35" s="131"/>
      <c r="Y35" s="178"/>
      <c r="Z35" s="131"/>
      <c r="AA35" s="131"/>
      <c r="AB35" s="131"/>
      <c r="AC35" s="131"/>
      <c r="AD35" s="132"/>
      <c r="AH35" s="56"/>
      <c r="AI35" s="56"/>
      <c r="AJ35" s="56"/>
    </row>
    <row r="36" spans="3:36" ht="17.45" customHeight="1">
      <c r="C36" s="164" t="s">
        <v>64</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6"/>
      <c r="AG36" s="58"/>
    </row>
    <row r="37" spans="3:36" ht="38.25" customHeight="1">
      <c r="C37" s="164"/>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6"/>
      <c r="AG37" s="80" t="s">
        <v>86</v>
      </c>
    </row>
    <row r="38" spans="3:36" ht="31.9" customHeight="1">
      <c r="C38" s="167"/>
      <c r="D38" s="168"/>
      <c r="E38" s="168"/>
      <c r="F38" s="168"/>
      <c r="G38" s="168"/>
      <c r="H38" s="168"/>
      <c r="I38" s="168"/>
      <c r="J38" s="168"/>
      <c r="K38" s="168"/>
      <c r="L38" s="168"/>
      <c r="M38" s="60"/>
      <c r="N38" s="61"/>
      <c r="O38" s="61"/>
      <c r="P38" s="61"/>
      <c r="Q38" s="61"/>
      <c r="R38" s="61"/>
      <c r="S38" s="61"/>
      <c r="T38" s="61"/>
      <c r="U38" s="61"/>
      <c r="V38" s="61"/>
      <c r="W38" s="61"/>
      <c r="X38" s="61"/>
      <c r="Y38" s="61"/>
      <c r="Z38" s="61"/>
      <c r="AA38" s="61"/>
      <c r="AB38" s="61"/>
      <c r="AC38" s="61"/>
      <c r="AD38" s="61"/>
      <c r="AF38" s="59" t="s">
        <v>27</v>
      </c>
      <c r="AG38" s="81" t="str">
        <f>M38&amp;N38&amp;O38&amp;P38&amp;Q38&amp;R38&amp;S38&amp;T38&amp;U38&amp;V38&amp;W38&amp;X38&amp;Y38&amp;Z38&amp;AA38&amp;AB38&amp;AC38&amp;AD38</f>
        <v/>
      </c>
    </row>
    <row r="39" spans="3:36" s="62" customFormat="1" ht="19.5" customHeight="1">
      <c r="C39" s="63"/>
      <c r="D39" s="63"/>
      <c r="E39" s="63"/>
      <c r="F39" s="63"/>
      <c r="G39" s="63"/>
      <c r="H39" s="63"/>
      <c r="I39" s="63"/>
      <c r="J39" s="63"/>
      <c r="K39" s="63"/>
      <c r="L39" s="63"/>
      <c r="M39" s="64">
        <v>1</v>
      </c>
      <c r="N39" s="64">
        <v>2</v>
      </c>
      <c r="O39" s="64">
        <v>3</v>
      </c>
      <c r="P39" s="64">
        <v>4</v>
      </c>
      <c r="Q39" s="64">
        <v>5</v>
      </c>
      <c r="R39" s="64">
        <v>6</v>
      </c>
      <c r="S39" s="64">
        <v>7</v>
      </c>
      <c r="T39" s="64">
        <v>8</v>
      </c>
      <c r="U39" s="64">
        <v>9</v>
      </c>
      <c r="V39" s="64">
        <v>10</v>
      </c>
      <c r="W39" s="64">
        <v>11</v>
      </c>
      <c r="X39" s="64">
        <v>12</v>
      </c>
      <c r="Y39" s="64">
        <v>13</v>
      </c>
      <c r="Z39" s="64">
        <v>14</v>
      </c>
      <c r="AA39" s="64">
        <v>15</v>
      </c>
      <c r="AB39" s="64">
        <v>16</v>
      </c>
      <c r="AC39" s="64">
        <v>17</v>
      </c>
      <c r="AD39" s="64">
        <v>18</v>
      </c>
    </row>
    <row r="40" spans="3:36" s="50" customFormat="1" ht="22.5" customHeight="1">
      <c r="C40" s="169" t="s">
        <v>65</v>
      </c>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row>
    <row r="41" spans="3:36" s="50" customFormat="1" ht="30.75" customHeight="1">
      <c r="C41" s="171" t="s">
        <v>66</v>
      </c>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row>
    <row r="42" spans="3:36" s="50" customFormat="1" ht="6.75" customHeight="1">
      <c r="C42" s="65" t="s">
        <v>2</v>
      </c>
    </row>
    <row r="43" spans="3:36" ht="86.25" customHeight="1">
      <c r="C43" s="190" t="s">
        <v>134</v>
      </c>
      <c r="D43" s="191"/>
      <c r="E43" s="191"/>
      <c r="F43" s="191"/>
      <c r="G43" s="192"/>
      <c r="H43" s="193"/>
      <c r="I43" s="193"/>
      <c r="J43" s="193"/>
      <c r="K43" s="193"/>
      <c r="L43" s="193"/>
      <c r="M43" s="193"/>
      <c r="N43" s="193"/>
      <c r="O43" s="193"/>
      <c r="P43" s="194"/>
      <c r="Q43" s="195" t="s">
        <v>131</v>
      </c>
      <c r="R43" s="196"/>
      <c r="S43" s="196"/>
      <c r="T43" s="196"/>
      <c r="U43" s="196"/>
      <c r="V43" s="196"/>
      <c r="W43" s="196"/>
      <c r="X43" s="196"/>
      <c r="Y43" s="196"/>
      <c r="Z43" s="196"/>
      <c r="AA43" s="196"/>
      <c r="AB43" s="196"/>
      <c r="AC43" s="196"/>
      <c r="AD43" s="197"/>
    </row>
    <row r="44" spans="3:36" s="50" customFormat="1" ht="7.5" customHeight="1">
      <c r="C44" s="55"/>
    </row>
    <row r="45" spans="3:36" ht="26.25" customHeight="1">
      <c r="C45" s="186" t="s">
        <v>69</v>
      </c>
      <c r="D45" s="186"/>
      <c r="E45" s="186"/>
      <c r="F45" s="186"/>
      <c r="G45" s="187" t="s">
        <v>78</v>
      </c>
      <c r="H45" s="187"/>
      <c r="I45" s="187"/>
      <c r="J45" s="187"/>
      <c r="K45" s="187"/>
      <c r="L45" s="188" t="s">
        <v>81</v>
      </c>
      <c r="M45" s="188"/>
      <c r="N45" s="188"/>
      <c r="O45" s="188"/>
      <c r="P45" s="188"/>
      <c r="Q45" s="189"/>
      <c r="R45" s="189"/>
      <c r="S45" s="189"/>
      <c r="T45" s="189"/>
      <c r="U45" s="189"/>
      <c r="V45" s="189"/>
      <c r="W45" s="189"/>
      <c r="X45" s="189"/>
      <c r="Y45" s="189"/>
      <c r="Z45" s="189"/>
      <c r="AA45" s="189"/>
      <c r="AB45" s="189"/>
      <c r="AC45" s="189"/>
      <c r="AD45" s="189"/>
    </row>
    <row r="46" spans="3:36" s="50" customFormat="1" ht="9" customHeight="1">
      <c r="C46" s="55"/>
    </row>
    <row r="48" spans="3:36" ht="18">
      <c r="C48" s="66"/>
      <c r="D48" s="67"/>
      <c r="Q48" s="68"/>
      <c r="R48" s="68" t="s">
        <v>82</v>
      </c>
    </row>
    <row r="49" spans="3:4">
      <c r="C49" s="66"/>
      <c r="D49" s="67"/>
    </row>
    <row r="50" spans="3:4">
      <c r="C50" s="66"/>
    </row>
    <row r="51" spans="3:4">
      <c r="C51" s="66"/>
    </row>
    <row r="52" spans="3:4">
      <c r="C52" s="66"/>
    </row>
    <row r="53" spans="3:4">
      <c r="C53" s="66"/>
      <c r="D53" s="53"/>
    </row>
    <row r="54" spans="3:4">
      <c r="C54" s="66"/>
      <c r="D54" s="69"/>
    </row>
    <row r="55" spans="3:4">
      <c r="D55" s="53"/>
    </row>
  </sheetData>
  <sheetProtection selectLockedCells="1"/>
  <mergeCells count="72">
    <mergeCell ref="C45:F45"/>
    <mergeCell ref="G45:K45"/>
    <mergeCell ref="L45:P45"/>
    <mergeCell ref="Q45:AD45"/>
    <mergeCell ref="C43:F43"/>
    <mergeCell ref="G43:P43"/>
    <mergeCell ref="Q43:AD43"/>
    <mergeCell ref="C36:AD37"/>
    <mergeCell ref="C38:L38"/>
    <mergeCell ref="C40:AD40"/>
    <mergeCell ref="C41:AD41"/>
    <mergeCell ref="S34:Y34"/>
    <mergeCell ref="Z34:AD34"/>
    <mergeCell ref="C35:K35"/>
    <mergeCell ref="L35:R35"/>
    <mergeCell ref="S35:Y35"/>
    <mergeCell ref="Z35:AD35"/>
    <mergeCell ref="C33:K34"/>
    <mergeCell ref="L33:R33"/>
    <mergeCell ref="S33:Y33"/>
    <mergeCell ref="Z33:AD33"/>
    <mergeCell ref="L34:R34"/>
    <mergeCell ref="C32:K32"/>
    <mergeCell ref="L32:M32"/>
    <mergeCell ref="N32:U32"/>
    <mergeCell ref="V32:W32"/>
    <mergeCell ref="X32:AD32"/>
    <mergeCell ref="C30:K30"/>
    <mergeCell ref="L30:M30"/>
    <mergeCell ref="N30:U30"/>
    <mergeCell ref="V30:W30"/>
    <mergeCell ref="X30:AD30"/>
    <mergeCell ref="C31:K31"/>
    <mergeCell ref="L31:M31"/>
    <mergeCell ref="N31:U31"/>
    <mergeCell ref="V31:W31"/>
    <mergeCell ref="X31:AD31"/>
    <mergeCell ref="C27:K27"/>
    <mergeCell ref="L27:AD27"/>
    <mergeCell ref="C28:K28"/>
    <mergeCell ref="L28:AD28"/>
    <mergeCell ref="C29:K29"/>
    <mergeCell ref="L29:V29"/>
    <mergeCell ref="W29:Z29"/>
    <mergeCell ref="AA29:AD29"/>
    <mergeCell ref="C25:K25"/>
    <mergeCell ref="L25:R25"/>
    <mergeCell ref="S25:U25"/>
    <mergeCell ref="V25:AD25"/>
    <mergeCell ref="C26:K26"/>
    <mergeCell ref="L26:AD26"/>
    <mergeCell ref="C22:AD22"/>
    <mergeCell ref="C23:K23"/>
    <mergeCell ref="L23:S23"/>
    <mergeCell ref="T23:X23"/>
    <mergeCell ref="Y23:AD23"/>
    <mergeCell ref="C24:AD24"/>
    <mergeCell ref="C16:AD16"/>
    <mergeCell ref="B2:D2"/>
    <mergeCell ref="F2:P2"/>
    <mergeCell ref="R2:S2"/>
    <mergeCell ref="T2:W2"/>
    <mergeCell ref="Y2:AA2"/>
    <mergeCell ref="AB2:AG2"/>
    <mergeCell ref="C4:AD4"/>
    <mergeCell ref="C5:AD5"/>
    <mergeCell ref="C6:AD6"/>
    <mergeCell ref="C8:AD8"/>
    <mergeCell ref="C9:AA9"/>
    <mergeCell ref="C17:AD17"/>
    <mergeCell ref="C20:AD20"/>
    <mergeCell ref="C21:AD21"/>
  </mergeCells>
  <phoneticPr fontId="30"/>
  <conditionalFormatting sqref="C36:AD37">
    <cfRule type="expression" dxfId="26" priority="10">
      <formula>$L$33&lt;&gt;""</formula>
    </cfRule>
  </conditionalFormatting>
  <conditionalFormatting sqref="C45:F45 L45:P45">
    <cfRule type="expression" dxfId="25" priority="5">
      <formula>$F$2="Application for Staff ID Card"&amp;CHAR(10)&amp;"(Part-Time Staff Members)"</formula>
    </cfRule>
    <cfRule type="expression" dxfId="24" priority="8">
      <formula>$F$2="Reissue application for Staff ID Card"&amp;CHAR(10)&amp;"(Full-Time Staff Members)"</formula>
    </cfRule>
  </conditionalFormatting>
  <conditionalFormatting sqref="V25:AD25">
    <cfRule type="expression" dxfId="23" priority="7">
      <formula>$F$2="Application for Staff ID Card"&amp;CHAR(10)&amp;"(Full-Time Staff Members)"</formula>
    </cfRule>
  </conditionalFormatting>
  <conditionalFormatting sqref="C25:AD25 C29:AD29 C32:AD32 C35:AD35 C45:AD45">
    <cfRule type="expression" dxfId="22" priority="6">
      <formula>$F$2="Reissue application for Staff ID Card"&amp;CHAR(10)&amp;"(Full-Time Staff Members)"</formula>
    </cfRule>
    <cfRule type="expression" dxfId="21" priority="9">
      <formula>$F$2="Reissue application for Staff ID Card"&amp;CHAR(10)&amp;"(Part-Time Staff Members)"</formula>
    </cfRule>
  </conditionalFormatting>
  <conditionalFormatting sqref="C43:G43">
    <cfRule type="expression" dxfId="20" priority="3">
      <formula>$F$2="職員証発行申請書（常勤職員）"</formula>
    </cfRule>
    <cfRule type="expression" dxfId="19" priority="4">
      <formula>$F$2="職員証発行申請書（非常勤職員）"</formula>
    </cfRule>
  </conditionalFormatting>
  <conditionalFormatting sqref="Q43">
    <cfRule type="expression" dxfId="18" priority="1">
      <formula>$F$2="職員証発行申請書（常勤職員）"</formula>
    </cfRule>
    <cfRule type="expression" dxfId="17" priority="2">
      <formula>$F$2="職員証発行申請書（非常勤職員）"</formula>
    </cfRule>
  </conditionalFormatting>
  <dataValidations count="5">
    <dataValidation type="list" allowBlank="1" showInputMessage="1" sqref="AA29:AD29">
      <formula1>"Male,Female, ,"</formula1>
    </dataValidation>
    <dataValidation type="list" allowBlank="1" showInputMessage="1" sqref="Y23:AD23">
      <formula1>"Ookayama,Suzukakedai,(Tamachi)※"</formula1>
    </dataValidation>
    <dataValidation type="list" allowBlank="1" showInputMessage="1" showErrorMessage="1" sqref="G45:K45">
      <formula1>"Lost,Breakage,Extension of term,Changing one's family name,Others"</formula1>
    </dataValidation>
    <dataValidation type="list" allowBlank="1" showInputMessage="1" sqref="F2:P2">
      <formula1>$AH$7:$AH$10</formula1>
    </dataValidation>
    <dataValidation type="list" allowBlank="1" showInputMessage="1" showErrorMessage="1" sqref="G43">
      <formula1>"紛失,破損,雇用期間延長等,改姓,その他"</formula1>
    </dataValidation>
  </dataValidations>
  <pageMargins left="0.75" right="0.75" top="0.43" bottom="0.36" header="0.3" footer="0.26"/>
  <pageSetup paperSize="9" scale="96"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55"/>
  <sheetViews>
    <sheetView view="pageBreakPreview" topLeftCell="A25" zoomScaleNormal="100" zoomScaleSheetLayoutView="100" workbookViewId="0">
      <selection activeCell="B22" sqref="B22"/>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75.375" style="49" customWidth="1"/>
    <col min="34" max="34" width="16" style="49" hidden="1" customWidth="1"/>
    <col min="35" max="35" width="8.75" style="49" hidden="1" customWidth="1"/>
    <col min="36" max="36" width="8.375" style="49" hidden="1" customWidth="1"/>
    <col min="37" max="48" width="3.125" style="49" customWidth="1"/>
    <col min="49" max="16384" width="9" style="49"/>
  </cols>
  <sheetData>
    <row r="1" spans="2:36" ht="6.75" customHeight="1" thickBot="1"/>
    <row r="2" spans="2:36" ht="60" customHeight="1" thickBot="1">
      <c r="B2" s="104" t="s">
        <v>87</v>
      </c>
      <c r="C2" s="105"/>
      <c r="D2" s="105"/>
      <c r="E2" s="51" t="s">
        <v>88</v>
      </c>
      <c r="F2" s="106" t="s">
        <v>135</v>
      </c>
      <c r="G2" s="107"/>
      <c r="H2" s="107"/>
      <c r="I2" s="107"/>
      <c r="J2" s="107"/>
      <c r="K2" s="107"/>
      <c r="L2" s="107"/>
      <c r="M2" s="107"/>
      <c r="N2" s="107"/>
      <c r="O2" s="107"/>
      <c r="P2" s="108"/>
      <c r="R2" s="109" t="s">
        <v>51</v>
      </c>
      <c r="S2" s="109"/>
      <c r="T2" s="110"/>
      <c r="U2" s="111"/>
      <c r="V2" s="111"/>
      <c r="W2" s="112"/>
      <c r="X2" s="52"/>
      <c r="Y2" s="113" t="e">
        <f>IF(#REF!="","Select [Depertment Category]",HYPERLINK("mailto:"&amp;AJ19&amp;"?subject="&amp;AI15&amp;" &amp;body="&amp;AI16&amp;" "&amp;"",AI17))</f>
        <v>#REF!</v>
      </c>
      <c r="Z2" s="114"/>
      <c r="AA2" s="115"/>
      <c r="AB2" s="116" t="s">
        <v>83</v>
      </c>
      <c r="AC2" s="116"/>
      <c r="AD2" s="116"/>
      <c r="AE2" s="116"/>
      <c r="AF2" s="116"/>
      <c r="AG2" s="116"/>
    </row>
    <row r="3" spans="2:36" ht="6.75" customHeight="1"/>
    <row r="4" spans="2:36" ht="6.75" customHeight="1">
      <c r="B4" s="82"/>
      <c r="C4" s="117"/>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82"/>
    </row>
    <row r="5" spans="2:36">
      <c r="B5" s="82"/>
      <c r="C5" s="117" t="s">
        <v>89</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82"/>
    </row>
    <row r="6" spans="2:36" ht="41.25" customHeight="1">
      <c r="B6" s="82"/>
      <c r="C6" s="118" t="str">
        <f>F2</f>
        <v>Application for Staff ID Card
(Part-Time Staff Members)</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82"/>
    </row>
    <row r="7" spans="2:36" ht="13.5" customHeight="1">
      <c r="B7" s="82"/>
      <c r="C7" s="7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H7" s="51" t="s">
        <v>119</v>
      </c>
      <c r="AI7" s="49" t="s">
        <v>46</v>
      </c>
    </row>
    <row r="8" spans="2:36" ht="14.25" customHeight="1">
      <c r="B8" s="82"/>
      <c r="C8" s="119" t="s">
        <v>52</v>
      </c>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82"/>
      <c r="AH8" s="51" t="s">
        <v>90</v>
      </c>
      <c r="AI8" s="49" t="s">
        <v>46</v>
      </c>
    </row>
    <row r="9" spans="2:36" ht="13.5" customHeight="1">
      <c r="B9" s="82"/>
      <c r="C9" s="117" t="str">
        <f>"Date：　　"&amp;IF(T2="","",TEXT(T2,"yyyy/MM/DD"))</f>
        <v>Date：　　</v>
      </c>
      <c r="D9" s="117"/>
      <c r="E9" s="117"/>
      <c r="F9" s="117"/>
      <c r="G9" s="117"/>
      <c r="H9" s="117"/>
      <c r="I9" s="117"/>
      <c r="J9" s="117"/>
      <c r="K9" s="117"/>
      <c r="L9" s="117"/>
      <c r="M9" s="117"/>
      <c r="N9" s="117"/>
      <c r="O9" s="117"/>
      <c r="P9" s="117"/>
      <c r="Q9" s="117"/>
      <c r="R9" s="117"/>
      <c r="S9" s="117"/>
      <c r="T9" s="117"/>
      <c r="U9" s="117"/>
      <c r="V9" s="117"/>
      <c r="W9" s="117"/>
      <c r="X9" s="117"/>
      <c r="Y9" s="117"/>
      <c r="Z9" s="117"/>
      <c r="AA9" s="117"/>
      <c r="AB9" s="72"/>
      <c r="AC9" s="72"/>
      <c r="AD9" s="72"/>
      <c r="AE9" s="82"/>
      <c r="AH9" s="51" t="s">
        <v>70</v>
      </c>
      <c r="AI9" s="49" t="s">
        <v>47</v>
      </c>
    </row>
    <row r="10" spans="2:36" ht="54">
      <c r="B10" s="82"/>
      <c r="C10" s="73"/>
      <c r="D10" s="82"/>
      <c r="E10" s="82"/>
      <c r="F10" s="82"/>
      <c r="G10" s="82"/>
      <c r="H10" s="82"/>
      <c r="I10" s="82"/>
      <c r="J10" s="82"/>
      <c r="K10" s="82"/>
      <c r="L10" s="82"/>
      <c r="M10" s="82"/>
      <c r="N10" s="82"/>
      <c r="O10" s="82"/>
      <c r="P10" s="82"/>
      <c r="Q10" s="82"/>
      <c r="R10" s="82"/>
      <c r="S10" s="82"/>
      <c r="T10" s="82"/>
      <c r="U10" s="82"/>
      <c r="V10" s="82"/>
      <c r="W10" s="82"/>
      <c r="X10" s="82"/>
      <c r="Y10" s="82"/>
      <c r="Z10" s="74"/>
      <c r="AA10" s="82"/>
      <c r="AB10" s="82"/>
      <c r="AC10" s="82"/>
      <c r="AD10" s="82"/>
      <c r="AE10" s="82"/>
      <c r="AH10" s="51" t="s">
        <v>91</v>
      </c>
      <c r="AI10" s="49" t="s">
        <v>47</v>
      </c>
    </row>
    <row r="11" spans="2:36">
      <c r="B11" s="82"/>
      <c r="C11" s="75"/>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H11" s="49" t="s">
        <v>28</v>
      </c>
      <c r="AI11" s="49" t="s">
        <v>48</v>
      </c>
    </row>
    <row r="12" spans="2:36">
      <c r="B12" s="82"/>
      <c r="C12" s="76"/>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H12" s="49" t="s">
        <v>29</v>
      </c>
      <c r="AI12" s="49" t="s">
        <v>48</v>
      </c>
    </row>
    <row r="13" spans="2:36">
      <c r="B13" s="82"/>
      <c r="C13" s="77"/>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row>
    <row r="14" spans="2:36">
      <c r="B14" s="82"/>
      <c r="C14" s="73"/>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row>
    <row r="15" spans="2:36">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H15" s="49" t="s">
        <v>35</v>
      </c>
      <c r="AI15" s="49" t="str">
        <f>"（提出）職員証発行申請書 "&amp;IF(COUNTIF(F2,"Reissue*"),"更新",TEXT(L25,"m/d")&amp;"採用")</f>
        <v>（提出）職員証発行申請書 1/0採用</v>
      </c>
    </row>
    <row r="16" spans="2:36">
      <c r="B16" s="82"/>
      <c r="C16" s="102"/>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82"/>
      <c r="AH16" s="49" t="s">
        <v>36</v>
      </c>
      <c r="AI16" s="49" t="s">
        <v>84</v>
      </c>
      <c r="AJ16" s="53"/>
    </row>
    <row r="17" spans="2:36" ht="3.75" customHeight="1">
      <c r="B17" s="82"/>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82"/>
      <c r="AH17" s="54" t="s">
        <v>37</v>
      </c>
      <c r="AI17" s="54" t="str">
        <f>"Click to Send"</f>
        <v>Click to Send</v>
      </c>
      <c r="AJ17" s="54"/>
    </row>
    <row r="18" spans="2:36" ht="6" customHeight="1">
      <c r="B18" s="82"/>
      <c r="C18" s="78"/>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H18" s="56" t="s">
        <v>31</v>
      </c>
      <c r="AI18" s="56" t="s">
        <v>30</v>
      </c>
      <c r="AJ18" s="56" t="s">
        <v>32</v>
      </c>
    </row>
    <row r="19" spans="2:36" ht="4.5" customHeight="1">
      <c r="B19" s="82"/>
      <c r="C19" s="77"/>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H19" s="56" t="s">
        <v>33</v>
      </c>
      <c r="AI19" s="56" t="s">
        <v>34</v>
      </c>
      <c r="AJ19" s="56" t="e">
        <f>VLOOKUP(#REF!,送付先!C3:E18,2,FALSE)</f>
        <v>#REF!</v>
      </c>
    </row>
    <row r="20" spans="2:36" hidden="1">
      <c r="B20" s="82"/>
      <c r="C20" s="121"/>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82"/>
    </row>
    <row r="21" spans="2:36" hidden="1">
      <c r="B21" s="82"/>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82"/>
    </row>
    <row r="22" spans="2:36">
      <c r="B22" s="82"/>
      <c r="C22" s="12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82"/>
    </row>
    <row r="23" spans="2:36" ht="60" customHeight="1">
      <c r="C23" s="123" t="s">
        <v>130</v>
      </c>
      <c r="D23" s="124"/>
      <c r="E23" s="124"/>
      <c r="F23" s="124"/>
      <c r="G23" s="124"/>
      <c r="H23" s="124"/>
      <c r="I23" s="124"/>
      <c r="J23" s="124"/>
      <c r="K23" s="125"/>
      <c r="L23" s="126"/>
      <c r="M23" s="127"/>
      <c r="N23" s="127"/>
      <c r="O23" s="127"/>
      <c r="P23" s="127"/>
      <c r="Q23" s="127"/>
      <c r="R23" s="127"/>
      <c r="S23" s="128"/>
      <c r="T23" s="129" t="s">
        <v>80</v>
      </c>
      <c r="U23" s="129"/>
      <c r="V23" s="129"/>
      <c r="W23" s="129"/>
      <c r="X23" s="130"/>
      <c r="Y23" s="131"/>
      <c r="Z23" s="131"/>
      <c r="AA23" s="131"/>
      <c r="AB23" s="131"/>
      <c r="AC23" s="131"/>
      <c r="AD23" s="132"/>
    </row>
    <row r="24" spans="2:36" ht="67.5" customHeight="1">
      <c r="C24" s="99" t="s">
        <v>132</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1"/>
    </row>
    <row r="25" spans="2:36" ht="20.100000000000001" customHeight="1">
      <c r="C25" s="133" t="s">
        <v>54</v>
      </c>
      <c r="D25" s="134"/>
      <c r="E25" s="134"/>
      <c r="F25" s="134"/>
      <c r="G25" s="134"/>
      <c r="H25" s="134"/>
      <c r="I25" s="134"/>
      <c r="J25" s="134"/>
      <c r="K25" s="135"/>
      <c r="L25" s="136"/>
      <c r="M25" s="136"/>
      <c r="N25" s="136"/>
      <c r="O25" s="136"/>
      <c r="P25" s="136"/>
      <c r="Q25" s="136"/>
      <c r="R25" s="137"/>
      <c r="S25" s="138" t="s">
        <v>3</v>
      </c>
      <c r="T25" s="139"/>
      <c r="U25" s="140"/>
      <c r="V25" s="136"/>
      <c r="W25" s="136"/>
      <c r="X25" s="136"/>
      <c r="Y25" s="136"/>
      <c r="Z25" s="136"/>
      <c r="AA25" s="136"/>
      <c r="AB25" s="136"/>
      <c r="AC25" s="136"/>
      <c r="AD25" s="141"/>
    </row>
    <row r="26" spans="2:36" ht="33" customHeight="1">
      <c r="C26" s="142" t="s">
        <v>129</v>
      </c>
      <c r="D26" s="143"/>
      <c r="E26" s="143"/>
      <c r="F26" s="143"/>
      <c r="G26" s="143"/>
      <c r="H26" s="143"/>
      <c r="I26" s="143"/>
      <c r="J26" s="143"/>
      <c r="K26" s="144"/>
      <c r="L26" s="145"/>
      <c r="M26" s="145"/>
      <c r="N26" s="145"/>
      <c r="O26" s="145"/>
      <c r="P26" s="145"/>
      <c r="Q26" s="145"/>
      <c r="R26" s="145"/>
      <c r="S26" s="145"/>
      <c r="T26" s="145"/>
      <c r="U26" s="145"/>
      <c r="V26" s="145"/>
      <c r="W26" s="145"/>
      <c r="X26" s="145"/>
      <c r="Y26" s="145"/>
      <c r="Z26" s="145"/>
      <c r="AA26" s="145"/>
      <c r="AB26" s="145"/>
      <c r="AC26" s="145"/>
      <c r="AD26" s="146"/>
      <c r="AH26" s="57" t="s">
        <v>41</v>
      </c>
      <c r="AI26" s="57" t="s">
        <v>41</v>
      </c>
    </row>
    <row r="27" spans="2:36" ht="33" customHeight="1">
      <c r="C27" s="147" t="s">
        <v>115</v>
      </c>
      <c r="D27" s="148"/>
      <c r="E27" s="148"/>
      <c r="F27" s="148"/>
      <c r="G27" s="148"/>
      <c r="H27" s="148"/>
      <c r="I27" s="148"/>
      <c r="J27" s="148"/>
      <c r="K27" s="149"/>
      <c r="L27" s="145"/>
      <c r="M27" s="145"/>
      <c r="N27" s="145"/>
      <c r="O27" s="145"/>
      <c r="P27" s="145"/>
      <c r="Q27" s="145"/>
      <c r="R27" s="145"/>
      <c r="S27" s="145"/>
      <c r="T27" s="145"/>
      <c r="U27" s="145"/>
      <c r="V27" s="145"/>
      <c r="W27" s="145"/>
      <c r="X27" s="145"/>
      <c r="Y27" s="145"/>
      <c r="Z27" s="145"/>
      <c r="AA27" s="145"/>
      <c r="AB27" s="145"/>
      <c r="AC27" s="145"/>
      <c r="AD27" s="146"/>
      <c r="AH27" s="56" t="s">
        <v>38</v>
      </c>
    </row>
    <row r="28" spans="2:36" ht="27" customHeight="1">
      <c r="C28" s="150" t="s">
        <v>118</v>
      </c>
      <c r="D28" s="151"/>
      <c r="E28" s="151"/>
      <c r="F28" s="151"/>
      <c r="G28" s="151"/>
      <c r="H28" s="151"/>
      <c r="I28" s="151"/>
      <c r="J28" s="151"/>
      <c r="K28" s="152"/>
      <c r="L28" s="153"/>
      <c r="M28" s="154"/>
      <c r="N28" s="154"/>
      <c r="O28" s="154"/>
      <c r="P28" s="154"/>
      <c r="Q28" s="154"/>
      <c r="R28" s="154"/>
      <c r="S28" s="154"/>
      <c r="T28" s="154"/>
      <c r="U28" s="154"/>
      <c r="V28" s="154"/>
      <c r="W28" s="154"/>
      <c r="X28" s="154"/>
      <c r="Y28" s="154"/>
      <c r="Z28" s="154"/>
      <c r="AA28" s="154"/>
      <c r="AB28" s="154"/>
      <c r="AC28" s="154"/>
      <c r="AD28" s="155"/>
      <c r="AH28" s="56" t="s">
        <v>73</v>
      </c>
      <c r="AI28" s="56" t="s">
        <v>39</v>
      </c>
      <c r="AJ28" s="56"/>
    </row>
    <row r="29" spans="2:36" ht="20.100000000000001" customHeight="1">
      <c r="C29" s="123" t="s">
        <v>55</v>
      </c>
      <c r="D29" s="124"/>
      <c r="E29" s="124"/>
      <c r="F29" s="124"/>
      <c r="G29" s="124"/>
      <c r="H29" s="124"/>
      <c r="I29" s="124"/>
      <c r="J29" s="124"/>
      <c r="K29" s="125"/>
      <c r="L29" s="136"/>
      <c r="M29" s="136"/>
      <c r="N29" s="136"/>
      <c r="O29" s="136"/>
      <c r="P29" s="136"/>
      <c r="Q29" s="136"/>
      <c r="R29" s="136"/>
      <c r="S29" s="136"/>
      <c r="T29" s="136"/>
      <c r="U29" s="136"/>
      <c r="V29" s="141"/>
      <c r="W29" s="156" t="s">
        <v>56</v>
      </c>
      <c r="X29" s="157"/>
      <c r="Y29" s="157"/>
      <c r="Z29" s="158"/>
      <c r="AA29" s="145"/>
      <c r="AB29" s="145"/>
      <c r="AC29" s="145"/>
      <c r="AD29" s="146"/>
      <c r="AH29" s="56" t="s">
        <v>74</v>
      </c>
      <c r="AI29" s="56" t="s">
        <v>72</v>
      </c>
      <c r="AJ29" s="56"/>
    </row>
    <row r="30" spans="2:36" ht="27.6" customHeight="1">
      <c r="C30" s="133" t="s">
        <v>57</v>
      </c>
      <c r="D30" s="134"/>
      <c r="E30" s="134"/>
      <c r="F30" s="134"/>
      <c r="G30" s="134"/>
      <c r="H30" s="134"/>
      <c r="I30" s="134"/>
      <c r="J30" s="134"/>
      <c r="K30" s="135"/>
      <c r="L30" s="162" t="s">
        <v>59</v>
      </c>
      <c r="M30" s="163"/>
      <c r="N30" s="160"/>
      <c r="O30" s="160"/>
      <c r="P30" s="160"/>
      <c r="Q30" s="160"/>
      <c r="R30" s="160"/>
      <c r="S30" s="160"/>
      <c r="T30" s="160"/>
      <c r="U30" s="161"/>
      <c r="V30" s="150" t="s">
        <v>60</v>
      </c>
      <c r="W30" s="159"/>
      <c r="X30" s="160"/>
      <c r="Y30" s="160"/>
      <c r="Z30" s="160"/>
      <c r="AA30" s="160"/>
      <c r="AB30" s="160"/>
      <c r="AC30" s="160"/>
      <c r="AD30" s="161"/>
      <c r="AG30" s="58"/>
      <c r="AH30" s="56" t="s">
        <v>79</v>
      </c>
      <c r="AI30" s="56" t="s">
        <v>40</v>
      </c>
      <c r="AJ30" s="56"/>
    </row>
    <row r="31" spans="2:36" ht="25.35" customHeight="1">
      <c r="C31" s="123" t="s">
        <v>61</v>
      </c>
      <c r="D31" s="124"/>
      <c r="E31" s="124"/>
      <c r="F31" s="124"/>
      <c r="G31" s="124"/>
      <c r="H31" s="124"/>
      <c r="I31" s="124"/>
      <c r="J31" s="124"/>
      <c r="K31" s="125"/>
      <c r="L31" s="150" t="s">
        <v>59</v>
      </c>
      <c r="M31" s="159"/>
      <c r="N31" s="160"/>
      <c r="O31" s="160"/>
      <c r="P31" s="160"/>
      <c r="Q31" s="160"/>
      <c r="R31" s="160"/>
      <c r="S31" s="160"/>
      <c r="T31" s="160"/>
      <c r="U31" s="161"/>
      <c r="V31" s="150" t="s">
        <v>0</v>
      </c>
      <c r="W31" s="159"/>
      <c r="X31" s="160"/>
      <c r="Y31" s="160"/>
      <c r="Z31" s="160"/>
      <c r="AA31" s="160"/>
      <c r="AB31" s="160"/>
      <c r="AC31" s="160"/>
      <c r="AD31" s="161"/>
      <c r="AG31" s="79" t="s">
        <v>85</v>
      </c>
      <c r="AH31" s="56" t="s">
        <v>75</v>
      </c>
      <c r="AI31" s="56" t="s">
        <v>42</v>
      </c>
      <c r="AJ31" s="56"/>
    </row>
    <row r="32" spans="2:36" ht="25.15" customHeight="1">
      <c r="C32" s="123" t="s">
        <v>62</v>
      </c>
      <c r="D32" s="124"/>
      <c r="E32" s="124"/>
      <c r="F32" s="124"/>
      <c r="G32" s="124"/>
      <c r="H32" s="124"/>
      <c r="I32" s="124"/>
      <c r="J32" s="124"/>
      <c r="K32" s="125"/>
      <c r="L32" s="150" t="s">
        <v>58</v>
      </c>
      <c r="M32" s="159"/>
      <c r="N32" s="127"/>
      <c r="O32" s="127"/>
      <c r="P32" s="127"/>
      <c r="Q32" s="127"/>
      <c r="R32" s="127"/>
      <c r="S32" s="127"/>
      <c r="T32" s="127"/>
      <c r="U32" s="128"/>
      <c r="V32" s="150" t="s">
        <v>0</v>
      </c>
      <c r="W32" s="159"/>
      <c r="X32" s="127"/>
      <c r="Y32" s="127"/>
      <c r="Z32" s="127"/>
      <c r="AA32" s="127"/>
      <c r="AB32" s="127"/>
      <c r="AC32" s="127"/>
      <c r="AD32" s="128"/>
      <c r="AF32" s="59" t="s">
        <v>27</v>
      </c>
      <c r="AG32" s="83" t="str">
        <f>IF(L33="",N30&amp;" "&amp;X30,"")</f>
        <v xml:space="preserve"> </v>
      </c>
      <c r="AH32" s="56" t="s">
        <v>76</v>
      </c>
      <c r="AI32" s="56" t="s">
        <v>44</v>
      </c>
      <c r="AJ32" s="56"/>
    </row>
    <row r="33" spans="3:36" ht="27.75" customHeight="1">
      <c r="C33" s="123" t="s">
        <v>71</v>
      </c>
      <c r="D33" s="124"/>
      <c r="E33" s="124"/>
      <c r="F33" s="124"/>
      <c r="G33" s="124"/>
      <c r="H33" s="124"/>
      <c r="I33" s="124"/>
      <c r="J33" s="124"/>
      <c r="K33" s="125"/>
      <c r="L33" s="180"/>
      <c r="M33" s="181"/>
      <c r="N33" s="181"/>
      <c r="O33" s="181"/>
      <c r="P33" s="181"/>
      <c r="Q33" s="181"/>
      <c r="R33" s="182"/>
      <c r="S33" s="183"/>
      <c r="T33" s="181"/>
      <c r="U33" s="181"/>
      <c r="V33" s="181"/>
      <c r="W33" s="181"/>
      <c r="X33" s="181"/>
      <c r="Y33" s="182"/>
      <c r="Z33" s="181"/>
      <c r="AA33" s="181"/>
      <c r="AB33" s="181"/>
      <c r="AC33" s="181"/>
      <c r="AD33" s="184"/>
      <c r="AH33" s="56" t="s">
        <v>77</v>
      </c>
      <c r="AI33" s="56" t="s">
        <v>43</v>
      </c>
      <c r="AJ33" s="56"/>
    </row>
    <row r="34" spans="3:36" ht="13.5" customHeight="1">
      <c r="C34" s="123"/>
      <c r="D34" s="124"/>
      <c r="E34" s="124"/>
      <c r="F34" s="124"/>
      <c r="G34" s="124"/>
      <c r="H34" s="124"/>
      <c r="I34" s="124"/>
      <c r="J34" s="124"/>
      <c r="K34" s="125"/>
      <c r="L34" s="185" t="s">
        <v>4</v>
      </c>
      <c r="M34" s="174"/>
      <c r="N34" s="174"/>
      <c r="O34" s="174"/>
      <c r="P34" s="174"/>
      <c r="Q34" s="174"/>
      <c r="R34" s="175"/>
      <c r="S34" s="173" t="s">
        <v>0</v>
      </c>
      <c r="T34" s="174"/>
      <c r="U34" s="174"/>
      <c r="V34" s="174"/>
      <c r="W34" s="174"/>
      <c r="X34" s="174"/>
      <c r="Y34" s="175"/>
      <c r="Z34" s="174" t="s">
        <v>1</v>
      </c>
      <c r="AA34" s="174"/>
      <c r="AB34" s="174"/>
      <c r="AC34" s="174"/>
      <c r="AD34" s="176"/>
      <c r="AH34" s="56" t="s">
        <v>78</v>
      </c>
      <c r="AI34" s="56" t="s">
        <v>45</v>
      </c>
      <c r="AJ34" s="56"/>
    </row>
    <row r="35" spans="3:36" ht="22.5" customHeight="1">
      <c r="C35" s="123" t="s">
        <v>61</v>
      </c>
      <c r="D35" s="124"/>
      <c r="E35" s="124"/>
      <c r="F35" s="124"/>
      <c r="G35" s="124"/>
      <c r="H35" s="124"/>
      <c r="I35" s="124"/>
      <c r="J35" s="124"/>
      <c r="K35" s="125"/>
      <c r="L35" s="177"/>
      <c r="M35" s="131"/>
      <c r="N35" s="131"/>
      <c r="O35" s="131"/>
      <c r="P35" s="131"/>
      <c r="Q35" s="131"/>
      <c r="R35" s="178"/>
      <c r="S35" s="179"/>
      <c r="T35" s="131"/>
      <c r="U35" s="131"/>
      <c r="V35" s="131"/>
      <c r="W35" s="131"/>
      <c r="X35" s="131"/>
      <c r="Y35" s="178"/>
      <c r="Z35" s="131"/>
      <c r="AA35" s="131"/>
      <c r="AB35" s="131"/>
      <c r="AC35" s="131"/>
      <c r="AD35" s="132"/>
      <c r="AH35" s="56"/>
      <c r="AI35" s="56"/>
      <c r="AJ35" s="56"/>
    </row>
    <row r="36" spans="3:36" ht="17.45" customHeight="1">
      <c r="C36" s="164" t="s">
        <v>64</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6"/>
      <c r="AG36" s="58"/>
    </row>
    <row r="37" spans="3:36" ht="30.75" customHeight="1">
      <c r="C37" s="164"/>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6"/>
      <c r="AG37" s="80" t="s">
        <v>86</v>
      </c>
    </row>
    <row r="38" spans="3:36" ht="31.9" customHeight="1">
      <c r="C38" s="167"/>
      <c r="D38" s="168"/>
      <c r="E38" s="168"/>
      <c r="F38" s="168"/>
      <c r="G38" s="168"/>
      <c r="H38" s="168"/>
      <c r="I38" s="168"/>
      <c r="J38" s="168"/>
      <c r="K38" s="168"/>
      <c r="L38" s="168"/>
      <c r="M38" s="60"/>
      <c r="N38" s="61"/>
      <c r="O38" s="61"/>
      <c r="P38" s="61"/>
      <c r="Q38" s="61"/>
      <c r="R38" s="61"/>
      <c r="S38" s="61"/>
      <c r="T38" s="61"/>
      <c r="U38" s="61"/>
      <c r="V38" s="61"/>
      <c r="W38" s="61"/>
      <c r="X38" s="61"/>
      <c r="Y38" s="61"/>
      <c r="Z38" s="61"/>
      <c r="AA38" s="61"/>
      <c r="AB38" s="61"/>
      <c r="AC38" s="61"/>
      <c r="AD38" s="61"/>
      <c r="AF38" s="59" t="s">
        <v>27</v>
      </c>
      <c r="AG38" s="81" t="str">
        <f>M38&amp;N38&amp;O38&amp;P38&amp;Q38&amp;R38&amp;S38&amp;T38&amp;U38&amp;V38&amp;W38&amp;X38&amp;Y38&amp;Z38&amp;AA38&amp;AB38&amp;AC38&amp;AD38</f>
        <v/>
      </c>
    </row>
    <row r="39" spans="3:36" s="62" customFormat="1" ht="19.5" customHeight="1">
      <c r="C39" s="63"/>
      <c r="D39" s="63"/>
      <c r="E39" s="63"/>
      <c r="F39" s="63"/>
      <c r="G39" s="63"/>
      <c r="H39" s="63"/>
      <c r="I39" s="63"/>
      <c r="J39" s="63"/>
      <c r="K39" s="63"/>
      <c r="L39" s="63"/>
      <c r="M39" s="64">
        <v>1</v>
      </c>
      <c r="N39" s="64">
        <v>2</v>
      </c>
      <c r="O39" s="64">
        <v>3</v>
      </c>
      <c r="P39" s="64">
        <v>4</v>
      </c>
      <c r="Q39" s="64">
        <v>5</v>
      </c>
      <c r="R39" s="64">
        <v>6</v>
      </c>
      <c r="S39" s="64">
        <v>7</v>
      </c>
      <c r="T39" s="64">
        <v>8</v>
      </c>
      <c r="U39" s="64">
        <v>9</v>
      </c>
      <c r="V39" s="64">
        <v>10</v>
      </c>
      <c r="W39" s="64">
        <v>11</v>
      </c>
      <c r="X39" s="64">
        <v>12</v>
      </c>
      <c r="Y39" s="64">
        <v>13</v>
      </c>
      <c r="Z39" s="64">
        <v>14</v>
      </c>
      <c r="AA39" s="64">
        <v>15</v>
      </c>
      <c r="AB39" s="64">
        <v>16</v>
      </c>
      <c r="AC39" s="64">
        <v>17</v>
      </c>
      <c r="AD39" s="64">
        <v>18</v>
      </c>
    </row>
    <row r="40" spans="3:36" s="50" customFormat="1" ht="22.5" customHeight="1">
      <c r="C40" s="169" t="s">
        <v>65</v>
      </c>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row>
    <row r="41" spans="3:36" s="50" customFormat="1" ht="30.75" customHeight="1">
      <c r="C41" s="171" t="s">
        <v>66</v>
      </c>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row>
    <row r="42" spans="3:36" s="50" customFormat="1" ht="6" customHeight="1">
      <c r="C42" s="65" t="s">
        <v>2</v>
      </c>
    </row>
    <row r="43" spans="3:36" ht="27.75" customHeight="1">
      <c r="C43" s="198" t="s">
        <v>67</v>
      </c>
      <c r="D43" s="198"/>
      <c r="E43" s="198"/>
      <c r="F43" s="198"/>
      <c r="G43" s="198"/>
      <c r="H43" s="199"/>
      <c r="I43" s="199"/>
      <c r="J43" s="199"/>
      <c r="K43" s="199"/>
      <c r="L43" s="199"/>
      <c r="M43" s="199"/>
      <c r="N43" s="199"/>
      <c r="O43" s="200" t="s">
        <v>68</v>
      </c>
      <c r="P43" s="200"/>
      <c r="Q43" s="200"/>
      <c r="R43" s="200"/>
      <c r="S43" s="200"/>
      <c r="T43" s="200"/>
      <c r="U43" s="200"/>
      <c r="V43" s="200"/>
      <c r="W43" s="200"/>
      <c r="X43" s="199"/>
      <c r="Y43" s="199"/>
      <c r="Z43" s="199"/>
      <c r="AA43" s="199"/>
      <c r="AB43" s="199"/>
      <c r="AC43" s="199"/>
      <c r="AD43" s="199"/>
    </row>
    <row r="44" spans="3:36" s="50" customFormat="1" ht="5.25" customHeight="1">
      <c r="C44" s="55"/>
    </row>
    <row r="45" spans="3:36" ht="26.25" customHeight="1">
      <c r="C45" s="186" t="s">
        <v>69</v>
      </c>
      <c r="D45" s="186"/>
      <c r="E45" s="186"/>
      <c r="F45" s="186"/>
      <c r="G45" s="187"/>
      <c r="H45" s="187"/>
      <c r="I45" s="187"/>
      <c r="J45" s="187"/>
      <c r="K45" s="187"/>
      <c r="L45" s="188" t="s">
        <v>116</v>
      </c>
      <c r="M45" s="188"/>
      <c r="N45" s="188"/>
      <c r="O45" s="188"/>
      <c r="P45" s="188"/>
      <c r="Q45" s="189"/>
      <c r="R45" s="189"/>
      <c r="S45" s="189"/>
      <c r="T45" s="189"/>
      <c r="U45" s="189"/>
      <c r="V45" s="189"/>
      <c r="W45" s="189"/>
      <c r="X45" s="189"/>
      <c r="Y45" s="189"/>
      <c r="Z45" s="189"/>
      <c r="AA45" s="189"/>
      <c r="AB45" s="189"/>
      <c r="AC45" s="189"/>
      <c r="AD45" s="189"/>
    </row>
    <row r="46" spans="3:36" s="50" customFormat="1" ht="9" customHeight="1">
      <c r="C46" s="55"/>
    </row>
    <row r="48" spans="3:36" ht="18">
      <c r="C48" s="66"/>
      <c r="D48" s="67"/>
      <c r="Q48" s="68"/>
      <c r="R48" s="68" t="s">
        <v>82</v>
      </c>
    </row>
    <row r="49" spans="3:4">
      <c r="C49" s="66"/>
      <c r="D49" s="67"/>
    </row>
    <row r="50" spans="3:4">
      <c r="C50" s="66"/>
    </row>
    <row r="51" spans="3:4">
      <c r="C51" s="66"/>
    </row>
    <row r="52" spans="3:4">
      <c r="C52" s="66"/>
    </row>
    <row r="53" spans="3:4">
      <c r="C53" s="66"/>
      <c r="D53" s="53"/>
    </row>
    <row r="54" spans="3:4">
      <c r="C54" s="66"/>
      <c r="D54" s="69"/>
    </row>
    <row r="55" spans="3:4">
      <c r="D55" s="53"/>
    </row>
  </sheetData>
  <sheetProtection selectLockedCells="1"/>
  <mergeCells count="73">
    <mergeCell ref="C45:F45"/>
    <mergeCell ref="G45:K45"/>
    <mergeCell ref="L45:P45"/>
    <mergeCell ref="Q45:AD45"/>
    <mergeCell ref="C36:AD37"/>
    <mergeCell ref="C38:L38"/>
    <mergeCell ref="C40:AD40"/>
    <mergeCell ref="C41:AD41"/>
    <mergeCell ref="C43:G43"/>
    <mergeCell ref="H43:N43"/>
    <mergeCell ref="O43:W43"/>
    <mergeCell ref="X43:AD43"/>
    <mergeCell ref="S34:Y34"/>
    <mergeCell ref="Z34:AD34"/>
    <mergeCell ref="C35:K35"/>
    <mergeCell ref="L35:R35"/>
    <mergeCell ref="S35:Y35"/>
    <mergeCell ref="Z35:AD35"/>
    <mergeCell ref="C33:K34"/>
    <mergeCell ref="L33:R33"/>
    <mergeCell ref="S33:Y33"/>
    <mergeCell ref="Z33:AD33"/>
    <mergeCell ref="L34:R34"/>
    <mergeCell ref="C32:K32"/>
    <mergeCell ref="L32:M32"/>
    <mergeCell ref="N32:U32"/>
    <mergeCell ref="V32:W32"/>
    <mergeCell ref="X32:AD32"/>
    <mergeCell ref="C30:K30"/>
    <mergeCell ref="L30:M30"/>
    <mergeCell ref="N30:U30"/>
    <mergeCell ref="V30:W30"/>
    <mergeCell ref="X30:AD30"/>
    <mergeCell ref="C31:K31"/>
    <mergeCell ref="L31:M31"/>
    <mergeCell ref="N31:U31"/>
    <mergeCell ref="V31:W31"/>
    <mergeCell ref="X31:AD31"/>
    <mergeCell ref="C28:K28"/>
    <mergeCell ref="L28:AD28"/>
    <mergeCell ref="C29:K29"/>
    <mergeCell ref="L29:V29"/>
    <mergeCell ref="W29:Z29"/>
    <mergeCell ref="AA29:AD29"/>
    <mergeCell ref="C26:K26"/>
    <mergeCell ref="L26:AD26"/>
    <mergeCell ref="C27:K27"/>
    <mergeCell ref="L27:AD27"/>
    <mergeCell ref="C25:K25"/>
    <mergeCell ref="L25:R25"/>
    <mergeCell ref="S25:U25"/>
    <mergeCell ref="V25:AD25"/>
    <mergeCell ref="C22:AD22"/>
    <mergeCell ref="C23:K23"/>
    <mergeCell ref="L23:S23"/>
    <mergeCell ref="T23:X23"/>
    <mergeCell ref="Y23:AD23"/>
    <mergeCell ref="C24:AD24"/>
    <mergeCell ref="C16:AD16"/>
    <mergeCell ref="B2:D2"/>
    <mergeCell ref="F2:P2"/>
    <mergeCell ref="R2:S2"/>
    <mergeCell ref="T2:W2"/>
    <mergeCell ref="Y2:AA2"/>
    <mergeCell ref="AB2:AG2"/>
    <mergeCell ref="C4:AD4"/>
    <mergeCell ref="C5:AD5"/>
    <mergeCell ref="C6:AD6"/>
    <mergeCell ref="C8:AD8"/>
    <mergeCell ref="C9:AA9"/>
    <mergeCell ref="C17:AD17"/>
    <mergeCell ref="C20:AD20"/>
    <mergeCell ref="C21:AD21"/>
  </mergeCells>
  <phoneticPr fontId="30"/>
  <conditionalFormatting sqref="C36:AD37">
    <cfRule type="expression" dxfId="16" priority="6">
      <formula>$L$33&lt;&gt;""</formula>
    </cfRule>
  </conditionalFormatting>
  <conditionalFormatting sqref="C45:F45 L45:P45">
    <cfRule type="expression" dxfId="15" priority="1">
      <formula>$F$2="Application for Staff ID Card"&amp;CHAR(10)&amp;"(Part-Time Staff Members)"</formula>
    </cfRule>
    <cfRule type="expression" dxfId="14" priority="4">
      <formula>$F$2="Reissue application for Staff ID Card"&amp;CHAR(10)&amp;"(Full-Time Staff Members)"</formula>
    </cfRule>
  </conditionalFormatting>
  <conditionalFormatting sqref="V25:AD25">
    <cfRule type="expression" dxfId="13" priority="3">
      <formula>$F$2="Application for Staff ID Card"&amp;CHAR(10)&amp;"(Full-Time Staff Members)"</formula>
    </cfRule>
  </conditionalFormatting>
  <conditionalFormatting sqref="C25:AD25 C29:AD29 C32:AD32 C35:AD35 C45:AD45">
    <cfRule type="expression" dxfId="12" priority="2">
      <formula>$F$2="Reissue application for Staff ID Card"&amp;CHAR(10)&amp;"(Full-Time Staff Members)"</formula>
    </cfRule>
    <cfRule type="expression" dxfId="11" priority="5">
      <formula>$F$2="Reissue application for Staff ID Card"&amp;CHAR(10)&amp;"(Part-Time Staff Members)"</formula>
    </cfRule>
  </conditionalFormatting>
  <dataValidations count="4">
    <dataValidation type="list" allowBlank="1" showInputMessage="1" sqref="F2:P2">
      <formula1>$AH$7:$AH$10</formula1>
    </dataValidation>
    <dataValidation type="list" allowBlank="1" showInputMessage="1" showErrorMessage="1" sqref="G45:K45">
      <formula1>"Lost,Breakage,Extension of term,Changing one's family name,Others"</formula1>
    </dataValidation>
    <dataValidation type="list" allowBlank="1" showInputMessage="1" sqref="Y23:AD23">
      <formula1>"Ookayama,Suzukakedai,(Tamachi)※"</formula1>
    </dataValidation>
    <dataValidation type="list" allowBlank="1" showInputMessage="1" sqref="AA29:AD29">
      <formula1>"Male,Female, ,"</formula1>
    </dataValidation>
  </dataValidations>
  <pageMargins left="0.75" right="0.75" top="0.48" bottom="0.3" header="0.32" footer="0.17"/>
  <pageSetup paperSize="9" scale="9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56"/>
  <sheetViews>
    <sheetView tabSelected="1" view="pageBreakPreview" zoomScaleNormal="100" zoomScaleSheetLayoutView="100" workbookViewId="0">
      <selection activeCell="F2" sqref="F2:P2"/>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53.5" style="49" customWidth="1"/>
    <col min="34" max="34" width="16" style="49" hidden="1" customWidth="1"/>
    <col min="35" max="35" width="8.75" style="49" hidden="1" customWidth="1"/>
    <col min="36" max="36" width="8.375" style="49" hidden="1" customWidth="1"/>
    <col min="37" max="48" width="3.125" style="49" customWidth="1"/>
    <col min="49" max="16384" width="9" style="49"/>
  </cols>
  <sheetData>
    <row r="1" spans="2:36" ht="6.75" customHeight="1" thickBot="1"/>
    <row r="2" spans="2:36" ht="60" customHeight="1" thickBot="1">
      <c r="B2" s="104" t="s">
        <v>87</v>
      </c>
      <c r="C2" s="105"/>
      <c r="D2" s="105"/>
      <c r="E2" s="51" t="s">
        <v>88</v>
      </c>
      <c r="F2" s="106" t="s">
        <v>165</v>
      </c>
      <c r="G2" s="107"/>
      <c r="H2" s="107"/>
      <c r="I2" s="107"/>
      <c r="J2" s="107"/>
      <c r="K2" s="107"/>
      <c r="L2" s="107"/>
      <c r="M2" s="107"/>
      <c r="N2" s="107"/>
      <c r="O2" s="107"/>
      <c r="P2" s="108"/>
      <c r="R2" s="109" t="s">
        <v>51</v>
      </c>
      <c r="S2" s="109"/>
      <c r="T2" s="110"/>
      <c r="U2" s="111"/>
      <c r="V2" s="111"/>
      <c r="W2" s="112"/>
      <c r="X2" s="52"/>
      <c r="Y2" s="113" t="str">
        <f>IF(L25="","Select [Depertment Category]",HYPERLINK("mailto:"&amp;AJ19&amp;"?subject="&amp;AI15&amp;" &amp;body="&amp;AI16&amp;" "&amp;"",AI17))</f>
        <v>Select [Depertment Category]</v>
      </c>
      <c r="Z2" s="114"/>
      <c r="AA2" s="115"/>
      <c r="AB2" s="116" t="s">
        <v>83</v>
      </c>
      <c r="AC2" s="116"/>
      <c r="AD2" s="116"/>
      <c r="AE2" s="116"/>
      <c r="AF2" s="116"/>
      <c r="AG2" s="116"/>
    </row>
    <row r="3" spans="2:36" ht="6.75" customHeight="1"/>
    <row r="4" spans="2:36" ht="6.75" customHeight="1">
      <c r="B4" s="70"/>
      <c r="C4" s="117"/>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70"/>
      <c r="AG4" s="207" t="s">
        <v>147</v>
      </c>
    </row>
    <row r="5" spans="2:36">
      <c r="B5" s="70"/>
      <c r="C5" s="117" t="s">
        <v>89</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70"/>
      <c r="AG5" s="208"/>
    </row>
    <row r="6" spans="2:36" ht="41.25" customHeight="1">
      <c r="B6" s="70"/>
      <c r="C6" s="118" t="str">
        <f>F2</f>
        <v>Application for Staff ID Card
(Full-Time Staff Members)</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70"/>
      <c r="AG6" s="92" t="str">
        <f>IF(L25="","Select [Depertment Category]",VLOOKUP(F2&amp;L25,送付先!D3:E63,2,FALSE))</f>
        <v>Select [Depertment Category]</v>
      </c>
    </row>
    <row r="7" spans="2:36" ht="13.5" customHeight="1">
      <c r="B7" s="70"/>
      <c r="C7" s="7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H7" s="51" t="s">
        <v>119</v>
      </c>
      <c r="AI7" s="49" t="s">
        <v>46</v>
      </c>
    </row>
    <row r="8" spans="2:36" ht="14.25" customHeight="1">
      <c r="B8" s="70"/>
      <c r="C8" s="119" t="s">
        <v>52</v>
      </c>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70"/>
      <c r="AH8" s="51" t="s">
        <v>90</v>
      </c>
      <c r="AI8" s="49" t="s">
        <v>46</v>
      </c>
    </row>
    <row r="9" spans="2:36" ht="13.5" customHeight="1">
      <c r="B9" s="70"/>
      <c r="C9" s="117" t="str">
        <f>"Date：　　"&amp;IF(T2="","",TEXT(T2,"yyyy/MM/DD"))</f>
        <v>Date：　　</v>
      </c>
      <c r="D9" s="117"/>
      <c r="E9" s="117"/>
      <c r="F9" s="117"/>
      <c r="G9" s="117"/>
      <c r="H9" s="117"/>
      <c r="I9" s="117"/>
      <c r="J9" s="117"/>
      <c r="K9" s="117"/>
      <c r="L9" s="117"/>
      <c r="M9" s="117"/>
      <c r="N9" s="117"/>
      <c r="O9" s="117"/>
      <c r="P9" s="117"/>
      <c r="Q9" s="117"/>
      <c r="R9" s="117"/>
      <c r="S9" s="117"/>
      <c r="T9" s="117"/>
      <c r="U9" s="117"/>
      <c r="V9" s="117"/>
      <c r="W9" s="117"/>
      <c r="X9" s="117"/>
      <c r="Y9" s="117"/>
      <c r="Z9" s="117"/>
      <c r="AA9" s="117"/>
      <c r="AB9" s="72"/>
      <c r="AC9" s="72"/>
      <c r="AD9" s="72"/>
      <c r="AE9" s="70"/>
      <c r="AH9" s="51" t="s">
        <v>70</v>
      </c>
      <c r="AI9" s="49" t="s">
        <v>47</v>
      </c>
    </row>
    <row r="10" spans="2:36" ht="54">
      <c r="B10" s="70"/>
      <c r="C10" s="73"/>
      <c r="D10" s="70"/>
      <c r="E10" s="70"/>
      <c r="F10" s="70"/>
      <c r="G10" s="70"/>
      <c r="H10" s="70"/>
      <c r="I10" s="70"/>
      <c r="J10" s="70"/>
      <c r="K10" s="70"/>
      <c r="L10" s="70"/>
      <c r="M10" s="70"/>
      <c r="N10" s="70"/>
      <c r="O10" s="70"/>
      <c r="P10" s="70"/>
      <c r="Q10" s="70"/>
      <c r="R10" s="70"/>
      <c r="S10" s="70"/>
      <c r="T10" s="70"/>
      <c r="U10" s="70"/>
      <c r="V10" s="70"/>
      <c r="W10" s="70"/>
      <c r="X10" s="70"/>
      <c r="Y10" s="70"/>
      <c r="Z10" s="74"/>
      <c r="AA10" s="70"/>
      <c r="AB10" s="70"/>
      <c r="AC10" s="70"/>
      <c r="AD10" s="70"/>
      <c r="AE10" s="70"/>
      <c r="AH10" s="51" t="s">
        <v>91</v>
      </c>
      <c r="AI10" s="49" t="s">
        <v>47</v>
      </c>
    </row>
    <row r="11" spans="2:36">
      <c r="B11" s="70"/>
      <c r="C11" s="75"/>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H11" s="49" t="s">
        <v>28</v>
      </c>
      <c r="AI11" s="49" t="s">
        <v>48</v>
      </c>
    </row>
    <row r="12" spans="2:36">
      <c r="B12" s="70"/>
      <c r="C12" s="76"/>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H12" s="49" t="s">
        <v>29</v>
      </c>
      <c r="AI12" s="49" t="s">
        <v>48</v>
      </c>
    </row>
    <row r="13" spans="2:36">
      <c r="B13" s="70"/>
      <c r="C13" s="77"/>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row>
    <row r="14" spans="2:36">
      <c r="B14" s="70"/>
      <c r="C14" s="73"/>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row>
    <row r="15" spans="2:36">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H15" s="49" t="s">
        <v>35</v>
      </c>
      <c r="AI15" s="49" t="str">
        <f>"（提出）職員証発行申請書 "&amp;IF(COUNTIF(F2,"Reissue*"),"更新",TEXT(L24,"m/d")&amp;"採用")</f>
        <v>（提出）職員証発行申請書 1/0採用</v>
      </c>
    </row>
    <row r="16" spans="2:36">
      <c r="B16" s="70"/>
      <c r="C16" s="102"/>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70"/>
      <c r="AH16" s="49" t="s">
        <v>36</v>
      </c>
      <c r="AI16" s="49" t="s">
        <v>84</v>
      </c>
      <c r="AJ16" s="53"/>
    </row>
    <row r="17" spans="2:36" ht="3.75" customHeight="1">
      <c r="B17" s="70"/>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70"/>
      <c r="AH17" s="54" t="s">
        <v>37</v>
      </c>
      <c r="AI17" s="54" t="str">
        <f>"Click to Send"</f>
        <v>Click to Send</v>
      </c>
      <c r="AJ17" s="54"/>
    </row>
    <row r="18" spans="2:36" ht="6" customHeight="1">
      <c r="B18" s="70"/>
      <c r="C18" s="78"/>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H18" s="56" t="s">
        <v>31</v>
      </c>
      <c r="AI18" s="56" t="s">
        <v>30</v>
      </c>
      <c r="AJ18" s="56" t="s">
        <v>32</v>
      </c>
    </row>
    <row r="19" spans="2:36" ht="4.5" customHeight="1">
      <c r="B19" s="70"/>
      <c r="C19" s="77"/>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H19" s="56" t="s">
        <v>33</v>
      </c>
      <c r="AI19" s="56" t="s">
        <v>34</v>
      </c>
      <c r="AJ19" s="56" t="str">
        <f>IF(L25="","Select [Depertment Category]",VLOOKUP(F2&amp;L25,送付先!D3:E63,2,FALSE))</f>
        <v>Select [Depertment Category]</v>
      </c>
    </row>
    <row r="20" spans="2:36" hidden="1">
      <c r="B20" s="70"/>
      <c r="C20" s="121"/>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70"/>
    </row>
    <row r="21" spans="2:36" hidden="1">
      <c r="B21" s="70"/>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70"/>
    </row>
    <row r="22" spans="2:36">
      <c r="B22" s="70"/>
      <c r="C22" s="12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70"/>
    </row>
    <row r="23" spans="2:36" ht="21" customHeight="1">
      <c r="C23" s="123" t="s">
        <v>53</v>
      </c>
      <c r="D23" s="124"/>
      <c r="E23" s="124"/>
      <c r="F23" s="124"/>
      <c r="G23" s="124"/>
      <c r="H23" s="124"/>
      <c r="I23" s="124"/>
      <c r="J23" s="124"/>
      <c r="K23" s="125"/>
      <c r="L23" s="126"/>
      <c r="M23" s="127"/>
      <c r="N23" s="127"/>
      <c r="O23" s="127"/>
      <c r="P23" s="127"/>
      <c r="Q23" s="127"/>
      <c r="R23" s="127"/>
      <c r="S23" s="128"/>
      <c r="T23" s="129" t="s">
        <v>80</v>
      </c>
      <c r="U23" s="129"/>
      <c r="V23" s="129"/>
      <c r="W23" s="129"/>
      <c r="X23" s="130"/>
      <c r="Y23" s="131"/>
      <c r="Z23" s="131"/>
      <c r="AA23" s="131"/>
      <c r="AB23" s="131"/>
      <c r="AC23" s="131"/>
      <c r="AD23" s="132"/>
    </row>
    <row r="24" spans="2:36" ht="20.100000000000001" customHeight="1">
      <c r="C24" s="133" t="s">
        <v>54</v>
      </c>
      <c r="D24" s="134"/>
      <c r="E24" s="134"/>
      <c r="F24" s="134"/>
      <c r="G24" s="134"/>
      <c r="H24" s="134"/>
      <c r="I24" s="134"/>
      <c r="J24" s="134"/>
      <c r="K24" s="135"/>
      <c r="L24" s="136"/>
      <c r="M24" s="136"/>
      <c r="N24" s="136"/>
      <c r="O24" s="136"/>
      <c r="P24" s="136"/>
      <c r="Q24" s="136"/>
      <c r="R24" s="137"/>
      <c r="S24" s="138" t="s">
        <v>3</v>
      </c>
      <c r="T24" s="139"/>
      <c r="U24" s="140"/>
      <c r="V24" s="136"/>
      <c r="W24" s="136"/>
      <c r="X24" s="136"/>
      <c r="Y24" s="136"/>
      <c r="Z24" s="136"/>
      <c r="AA24" s="136"/>
      <c r="AB24" s="136"/>
      <c r="AC24" s="136"/>
      <c r="AD24" s="141"/>
    </row>
    <row r="25" spans="2:36" ht="31.5" customHeight="1">
      <c r="C25" s="147" t="s">
        <v>114</v>
      </c>
      <c r="D25" s="148"/>
      <c r="E25" s="148"/>
      <c r="F25" s="148"/>
      <c r="G25" s="148"/>
      <c r="H25" s="148"/>
      <c r="I25" s="148"/>
      <c r="J25" s="148"/>
      <c r="K25" s="149"/>
      <c r="L25" s="211"/>
      <c r="M25" s="212"/>
      <c r="N25" s="212"/>
      <c r="O25" s="212"/>
      <c r="P25" s="212"/>
      <c r="Q25" s="212"/>
      <c r="R25" s="212"/>
      <c r="S25" s="212"/>
      <c r="T25" s="212"/>
      <c r="U25" s="212"/>
      <c r="V25" s="212"/>
      <c r="W25" s="212"/>
      <c r="X25" s="212"/>
      <c r="Y25" s="212"/>
      <c r="Z25" s="212"/>
      <c r="AA25" s="212"/>
      <c r="AB25" s="212"/>
      <c r="AC25" s="212"/>
      <c r="AD25" s="213"/>
    </row>
    <row r="26" spans="2:36" ht="33.75" customHeight="1">
      <c r="C26" s="147" t="s">
        <v>128</v>
      </c>
      <c r="D26" s="148"/>
      <c r="E26" s="148"/>
      <c r="F26" s="148"/>
      <c r="G26" s="148"/>
      <c r="H26" s="148"/>
      <c r="I26" s="148"/>
      <c r="J26" s="148"/>
      <c r="K26" s="149"/>
      <c r="L26" s="209"/>
      <c r="M26" s="209"/>
      <c r="N26" s="209"/>
      <c r="O26" s="209"/>
      <c r="P26" s="209"/>
      <c r="Q26" s="209"/>
      <c r="R26" s="209"/>
      <c r="S26" s="209"/>
      <c r="T26" s="209"/>
      <c r="U26" s="209"/>
      <c r="V26" s="209"/>
      <c r="W26" s="209"/>
      <c r="X26" s="209"/>
      <c r="Y26" s="209"/>
      <c r="Z26" s="209"/>
      <c r="AA26" s="209"/>
      <c r="AB26" s="209"/>
      <c r="AC26" s="209"/>
      <c r="AD26" s="210"/>
    </row>
    <row r="27" spans="2:36" ht="20.100000000000001" customHeight="1">
      <c r="C27" s="142" t="s">
        <v>117</v>
      </c>
      <c r="D27" s="143"/>
      <c r="E27" s="143"/>
      <c r="F27" s="143"/>
      <c r="G27" s="143"/>
      <c r="H27" s="143"/>
      <c r="I27" s="143"/>
      <c r="J27" s="143"/>
      <c r="K27" s="144"/>
      <c r="L27" s="145"/>
      <c r="M27" s="145"/>
      <c r="N27" s="145"/>
      <c r="O27" s="145"/>
      <c r="P27" s="145"/>
      <c r="Q27" s="145"/>
      <c r="R27" s="145"/>
      <c r="S27" s="145"/>
      <c r="T27" s="145"/>
      <c r="U27" s="145"/>
      <c r="V27" s="145"/>
      <c r="W27" s="145"/>
      <c r="X27" s="145"/>
      <c r="Y27" s="145"/>
      <c r="Z27" s="145"/>
      <c r="AA27" s="145"/>
      <c r="AB27" s="145"/>
      <c r="AC27" s="145"/>
      <c r="AD27" s="146"/>
      <c r="AH27" s="57" t="s">
        <v>41</v>
      </c>
      <c r="AI27" s="57" t="s">
        <v>41</v>
      </c>
    </row>
    <row r="28" spans="2:36" ht="24.75" customHeight="1">
      <c r="C28" s="147" t="s">
        <v>115</v>
      </c>
      <c r="D28" s="148"/>
      <c r="E28" s="148"/>
      <c r="F28" s="148"/>
      <c r="G28" s="148"/>
      <c r="H28" s="148"/>
      <c r="I28" s="148"/>
      <c r="J28" s="148"/>
      <c r="K28" s="149"/>
      <c r="L28" s="145"/>
      <c r="M28" s="145"/>
      <c r="N28" s="145"/>
      <c r="O28" s="145"/>
      <c r="P28" s="145"/>
      <c r="Q28" s="145"/>
      <c r="R28" s="145"/>
      <c r="S28" s="145"/>
      <c r="T28" s="145"/>
      <c r="U28" s="145"/>
      <c r="V28" s="145"/>
      <c r="W28" s="145"/>
      <c r="X28" s="145"/>
      <c r="Y28" s="145"/>
      <c r="Z28" s="145"/>
      <c r="AA28" s="145"/>
      <c r="AB28" s="145"/>
      <c r="AC28" s="145"/>
      <c r="AD28" s="146"/>
      <c r="AH28" s="56" t="s">
        <v>38</v>
      </c>
    </row>
    <row r="29" spans="2:36" ht="27" customHeight="1">
      <c r="C29" s="150" t="s">
        <v>118</v>
      </c>
      <c r="D29" s="151"/>
      <c r="E29" s="151"/>
      <c r="F29" s="151"/>
      <c r="G29" s="151"/>
      <c r="H29" s="151"/>
      <c r="I29" s="151"/>
      <c r="J29" s="151"/>
      <c r="K29" s="152"/>
      <c r="L29" s="153"/>
      <c r="M29" s="154"/>
      <c r="N29" s="154"/>
      <c r="O29" s="154"/>
      <c r="P29" s="154"/>
      <c r="Q29" s="154"/>
      <c r="R29" s="154"/>
      <c r="S29" s="154"/>
      <c r="T29" s="154"/>
      <c r="U29" s="154"/>
      <c r="V29" s="154"/>
      <c r="W29" s="154"/>
      <c r="X29" s="154"/>
      <c r="Y29" s="154"/>
      <c r="Z29" s="154"/>
      <c r="AA29" s="154"/>
      <c r="AB29" s="154"/>
      <c r="AC29" s="154"/>
      <c r="AD29" s="155"/>
      <c r="AH29" s="56" t="s">
        <v>73</v>
      </c>
      <c r="AI29" s="56" t="s">
        <v>39</v>
      </c>
      <c r="AJ29" s="56"/>
    </row>
    <row r="30" spans="2:36" ht="20.100000000000001" customHeight="1">
      <c r="C30" s="123" t="s">
        <v>55</v>
      </c>
      <c r="D30" s="124"/>
      <c r="E30" s="124"/>
      <c r="F30" s="124"/>
      <c r="G30" s="124"/>
      <c r="H30" s="124"/>
      <c r="I30" s="124"/>
      <c r="J30" s="124"/>
      <c r="K30" s="125"/>
      <c r="L30" s="136"/>
      <c r="M30" s="136"/>
      <c r="N30" s="136"/>
      <c r="O30" s="136"/>
      <c r="P30" s="136"/>
      <c r="Q30" s="136"/>
      <c r="R30" s="136"/>
      <c r="S30" s="136"/>
      <c r="T30" s="136"/>
      <c r="U30" s="136"/>
      <c r="V30" s="141"/>
      <c r="W30" s="156" t="s">
        <v>56</v>
      </c>
      <c r="X30" s="157"/>
      <c r="Y30" s="157"/>
      <c r="Z30" s="158"/>
      <c r="AA30" s="145"/>
      <c r="AB30" s="145"/>
      <c r="AC30" s="145"/>
      <c r="AD30" s="146"/>
      <c r="AH30" s="56" t="s">
        <v>74</v>
      </c>
      <c r="AI30" s="56" t="s">
        <v>72</v>
      </c>
      <c r="AJ30" s="56"/>
    </row>
    <row r="31" spans="2:36" ht="27.6" customHeight="1">
      <c r="C31" s="133" t="s">
        <v>57</v>
      </c>
      <c r="D31" s="134"/>
      <c r="E31" s="134"/>
      <c r="F31" s="134"/>
      <c r="G31" s="134"/>
      <c r="H31" s="134"/>
      <c r="I31" s="134"/>
      <c r="J31" s="134"/>
      <c r="K31" s="135"/>
      <c r="L31" s="162" t="s">
        <v>59</v>
      </c>
      <c r="M31" s="163"/>
      <c r="N31" s="160"/>
      <c r="O31" s="160"/>
      <c r="P31" s="160"/>
      <c r="Q31" s="160"/>
      <c r="R31" s="160"/>
      <c r="S31" s="160"/>
      <c r="T31" s="160"/>
      <c r="U31" s="161"/>
      <c r="V31" s="150" t="s">
        <v>60</v>
      </c>
      <c r="W31" s="159"/>
      <c r="X31" s="160"/>
      <c r="Y31" s="160"/>
      <c r="Z31" s="160"/>
      <c r="AA31" s="160"/>
      <c r="AB31" s="160"/>
      <c r="AC31" s="160"/>
      <c r="AD31" s="161"/>
      <c r="AG31" s="58"/>
      <c r="AH31" s="56" t="s">
        <v>79</v>
      </c>
      <c r="AI31" s="56" t="s">
        <v>40</v>
      </c>
      <c r="AJ31" s="56"/>
    </row>
    <row r="32" spans="2:36" ht="25.35" customHeight="1">
      <c r="C32" s="123" t="s">
        <v>61</v>
      </c>
      <c r="D32" s="124"/>
      <c r="E32" s="124"/>
      <c r="F32" s="124"/>
      <c r="G32" s="124"/>
      <c r="H32" s="124"/>
      <c r="I32" s="124"/>
      <c r="J32" s="124"/>
      <c r="K32" s="125"/>
      <c r="L32" s="150" t="s">
        <v>59</v>
      </c>
      <c r="M32" s="159"/>
      <c r="N32" s="160"/>
      <c r="O32" s="160"/>
      <c r="P32" s="160"/>
      <c r="Q32" s="160"/>
      <c r="R32" s="160"/>
      <c r="S32" s="160"/>
      <c r="T32" s="160"/>
      <c r="U32" s="161"/>
      <c r="V32" s="150" t="s">
        <v>0</v>
      </c>
      <c r="W32" s="159"/>
      <c r="X32" s="160"/>
      <c r="Y32" s="160"/>
      <c r="Z32" s="160"/>
      <c r="AA32" s="160"/>
      <c r="AB32" s="160"/>
      <c r="AC32" s="160"/>
      <c r="AD32" s="161"/>
      <c r="AG32" s="79" t="s">
        <v>85</v>
      </c>
      <c r="AH32" s="56" t="s">
        <v>75</v>
      </c>
      <c r="AI32" s="56" t="s">
        <v>42</v>
      </c>
      <c r="AJ32" s="56"/>
    </row>
    <row r="33" spans="3:36" ht="25.15" customHeight="1">
      <c r="C33" s="123" t="s">
        <v>62</v>
      </c>
      <c r="D33" s="124"/>
      <c r="E33" s="124"/>
      <c r="F33" s="124"/>
      <c r="G33" s="124"/>
      <c r="H33" s="124"/>
      <c r="I33" s="124"/>
      <c r="J33" s="124"/>
      <c r="K33" s="125"/>
      <c r="L33" s="150" t="s">
        <v>58</v>
      </c>
      <c r="M33" s="159"/>
      <c r="N33" s="127"/>
      <c r="O33" s="127"/>
      <c r="P33" s="127"/>
      <c r="Q33" s="127"/>
      <c r="R33" s="127"/>
      <c r="S33" s="127"/>
      <c r="T33" s="127"/>
      <c r="U33" s="128"/>
      <c r="V33" s="150" t="s">
        <v>0</v>
      </c>
      <c r="W33" s="159"/>
      <c r="X33" s="127"/>
      <c r="Y33" s="127"/>
      <c r="Z33" s="127"/>
      <c r="AA33" s="127"/>
      <c r="AB33" s="127"/>
      <c r="AC33" s="127"/>
      <c r="AD33" s="128"/>
      <c r="AF33" s="59" t="s">
        <v>27</v>
      </c>
      <c r="AG33" s="83" t="str">
        <f>IF(L34="",N31&amp;" "&amp;X31,"")</f>
        <v xml:space="preserve"> </v>
      </c>
      <c r="AH33" s="56" t="s">
        <v>76</v>
      </c>
      <c r="AI33" s="56" t="s">
        <v>44</v>
      </c>
      <c r="AJ33" s="56"/>
    </row>
    <row r="34" spans="3:36" ht="27.75" customHeight="1">
      <c r="C34" s="123" t="s">
        <v>71</v>
      </c>
      <c r="D34" s="124"/>
      <c r="E34" s="124"/>
      <c r="F34" s="124"/>
      <c r="G34" s="124"/>
      <c r="H34" s="124"/>
      <c r="I34" s="124"/>
      <c r="J34" s="124"/>
      <c r="K34" s="125"/>
      <c r="L34" s="180"/>
      <c r="M34" s="181"/>
      <c r="N34" s="181"/>
      <c r="O34" s="181"/>
      <c r="P34" s="181"/>
      <c r="Q34" s="181"/>
      <c r="R34" s="182"/>
      <c r="S34" s="183"/>
      <c r="T34" s="181"/>
      <c r="U34" s="181"/>
      <c r="V34" s="181"/>
      <c r="W34" s="181"/>
      <c r="X34" s="181"/>
      <c r="Y34" s="182"/>
      <c r="Z34" s="181"/>
      <c r="AA34" s="181"/>
      <c r="AB34" s="181"/>
      <c r="AC34" s="181"/>
      <c r="AD34" s="184"/>
      <c r="AH34" s="56" t="s">
        <v>77</v>
      </c>
      <c r="AI34" s="56" t="s">
        <v>43</v>
      </c>
      <c r="AJ34" s="56"/>
    </row>
    <row r="35" spans="3:36" ht="13.5" customHeight="1">
      <c r="C35" s="123"/>
      <c r="D35" s="124"/>
      <c r="E35" s="124"/>
      <c r="F35" s="124"/>
      <c r="G35" s="124"/>
      <c r="H35" s="124"/>
      <c r="I35" s="124"/>
      <c r="J35" s="124"/>
      <c r="K35" s="125"/>
      <c r="L35" s="185" t="s">
        <v>4</v>
      </c>
      <c r="M35" s="174"/>
      <c r="N35" s="174"/>
      <c r="O35" s="174"/>
      <c r="P35" s="174"/>
      <c r="Q35" s="174"/>
      <c r="R35" s="175"/>
      <c r="S35" s="173" t="s">
        <v>0</v>
      </c>
      <c r="T35" s="174"/>
      <c r="U35" s="174"/>
      <c r="V35" s="174"/>
      <c r="W35" s="174"/>
      <c r="X35" s="174"/>
      <c r="Y35" s="175"/>
      <c r="Z35" s="174" t="s">
        <v>1</v>
      </c>
      <c r="AA35" s="174"/>
      <c r="AB35" s="174"/>
      <c r="AC35" s="174"/>
      <c r="AD35" s="176"/>
      <c r="AH35" s="56" t="s">
        <v>78</v>
      </c>
      <c r="AI35" s="56" t="s">
        <v>45</v>
      </c>
      <c r="AJ35" s="56"/>
    </row>
    <row r="36" spans="3:36" ht="22.5" customHeight="1">
      <c r="C36" s="123" t="s">
        <v>63</v>
      </c>
      <c r="D36" s="124"/>
      <c r="E36" s="124"/>
      <c r="F36" s="124"/>
      <c r="G36" s="124"/>
      <c r="H36" s="124"/>
      <c r="I36" s="124"/>
      <c r="J36" s="124"/>
      <c r="K36" s="125"/>
      <c r="L36" s="177"/>
      <c r="M36" s="131"/>
      <c r="N36" s="131"/>
      <c r="O36" s="131"/>
      <c r="P36" s="131"/>
      <c r="Q36" s="131"/>
      <c r="R36" s="178"/>
      <c r="S36" s="179"/>
      <c r="T36" s="131"/>
      <c r="U36" s="131"/>
      <c r="V36" s="131"/>
      <c r="W36" s="131"/>
      <c r="X36" s="131"/>
      <c r="Y36" s="178"/>
      <c r="Z36" s="131"/>
      <c r="AA36" s="131"/>
      <c r="AB36" s="131"/>
      <c r="AC36" s="131"/>
      <c r="AD36" s="132"/>
      <c r="AH36" s="56"/>
      <c r="AI36" s="56"/>
      <c r="AJ36" s="56"/>
    </row>
    <row r="37" spans="3:36" ht="17.45" customHeight="1">
      <c r="C37" s="164" t="s">
        <v>64</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6"/>
      <c r="AG37" s="58"/>
    </row>
    <row r="38" spans="3:36" ht="25.5" customHeight="1">
      <c r="C38" s="164"/>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6"/>
      <c r="AG38" s="80" t="s">
        <v>86</v>
      </c>
    </row>
    <row r="39" spans="3:36" ht="31.9" customHeight="1">
      <c r="C39" s="167"/>
      <c r="D39" s="168"/>
      <c r="E39" s="168"/>
      <c r="F39" s="168"/>
      <c r="G39" s="168"/>
      <c r="H39" s="168"/>
      <c r="I39" s="168"/>
      <c r="J39" s="168"/>
      <c r="K39" s="168"/>
      <c r="L39" s="168"/>
      <c r="M39" s="60"/>
      <c r="N39" s="61"/>
      <c r="O39" s="61"/>
      <c r="P39" s="61"/>
      <c r="Q39" s="61"/>
      <c r="R39" s="61"/>
      <c r="S39" s="61"/>
      <c r="T39" s="61"/>
      <c r="U39" s="61"/>
      <c r="V39" s="61"/>
      <c r="W39" s="61"/>
      <c r="X39" s="61"/>
      <c r="Y39" s="61"/>
      <c r="Z39" s="61"/>
      <c r="AA39" s="61"/>
      <c r="AB39" s="61"/>
      <c r="AC39" s="61"/>
      <c r="AD39" s="61"/>
      <c r="AF39" s="59" t="s">
        <v>27</v>
      </c>
      <c r="AG39" s="81" t="str">
        <f>M39&amp;N39&amp;O39&amp;P39&amp;Q39&amp;R39&amp;S39&amp;T39&amp;U39&amp;V39&amp;W39&amp;X39&amp;Y39&amp;Z39&amp;AA39&amp;AB39&amp;AC39&amp;AD39</f>
        <v/>
      </c>
    </row>
    <row r="40" spans="3:36" s="62" customFormat="1" ht="19.5" customHeight="1">
      <c r="C40" s="63"/>
      <c r="D40" s="63"/>
      <c r="E40" s="63"/>
      <c r="F40" s="63"/>
      <c r="G40" s="63"/>
      <c r="H40" s="63"/>
      <c r="I40" s="63"/>
      <c r="J40" s="63"/>
      <c r="K40" s="63"/>
      <c r="L40" s="63"/>
      <c r="M40" s="64">
        <v>1</v>
      </c>
      <c r="N40" s="64">
        <v>2</v>
      </c>
      <c r="O40" s="64">
        <v>3</v>
      </c>
      <c r="P40" s="64">
        <v>4</v>
      </c>
      <c r="Q40" s="64">
        <v>5</v>
      </c>
      <c r="R40" s="64">
        <v>6</v>
      </c>
      <c r="S40" s="64">
        <v>7</v>
      </c>
      <c r="T40" s="64">
        <v>8</v>
      </c>
      <c r="U40" s="64">
        <v>9</v>
      </c>
      <c r="V40" s="64">
        <v>10</v>
      </c>
      <c r="W40" s="64">
        <v>11</v>
      </c>
      <c r="X40" s="64">
        <v>12</v>
      </c>
      <c r="Y40" s="64">
        <v>13</v>
      </c>
      <c r="Z40" s="64">
        <v>14</v>
      </c>
      <c r="AA40" s="64">
        <v>15</v>
      </c>
      <c r="AB40" s="64">
        <v>16</v>
      </c>
      <c r="AC40" s="64">
        <v>17</v>
      </c>
      <c r="AD40" s="64">
        <v>18</v>
      </c>
    </row>
    <row r="41" spans="3:36" s="50" customFormat="1" ht="22.5" customHeight="1">
      <c r="C41" s="169" t="s">
        <v>65</v>
      </c>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row>
    <row r="42" spans="3:36" s="50" customFormat="1" ht="30.75" customHeight="1">
      <c r="C42" s="171" t="s">
        <v>66</v>
      </c>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row>
    <row r="43" spans="3:36" s="50" customFormat="1">
      <c r="C43" s="65" t="s">
        <v>2</v>
      </c>
    </row>
    <row r="44" spans="3:36" ht="27.75" customHeight="1">
      <c r="C44" s="198" t="s">
        <v>67</v>
      </c>
      <c r="D44" s="198"/>
      <c r="E44" s="198"/>
      <c r="F44" s="198"/>
      <c r="G44" s="198"/>
      <c r="H44" s="199"/>
      <c r="I44" s="199"/>
      <c r="J44" s="199"/>
      <c r="K44" s="199"/>
      <c r="L44" s="199"/>
      <c r="M44" s="199"/>
      <c r="N44" s="199"/>
      <c r="O44" s="200" t="s">
        <v>68</v>
      </c>
      <c r="P44" s="200"/>
      <c r="Q44" s="200"/>
      <c r="R44" s="200"/>
      <c r="S44" s="200"/>
      <c r="T44" s="200"/>
      <c r="U44" s="200"/>
      <c r="V44" s="200"/>
      <c r="W44" s="200"/>
      <c r="X44" s="199"/>
      <c r="Y44" s="199"/>
      <c r="Z44" s="199"/>
      <c r="AA44" s="199"/>
      <c r="AB44" s="199"/>
      <c r="AC44" s="199"/>
      <c r="AD44" s="199"/>
    </row>
    <row r="45" spans="3:36" s="50" customFormat="1" ht="14.45" customHeight="1">
      <c r="C45" s="55"/>
    </row>
    <row r="46" spans="3:36" ht="26.25" customHeight="1">
      <c r="C46" s="186" t="s">
        <v>69</v>
      </c>
      <c r="D46" s="186"/>
      <c r="E46" s="186"/>
      <c r="F46" s="186"/>
      <c r="G46" s="187"/>
      <c r="H46" s="187"/>
      <c r="I46" s="187"/>
      <c r="J46" s="187"/>
      <c r="K46" s="187"/>
      <c r="L46" s="188" t="s">
        <v>116</v>
      </c>
      <c r="M46" s="188"/>
      <c r="N46" s="188"/>
      <c r="O46" s="188"/>
      <c r="P46" s="188"/>
      <c r="Q46" s="189"/>
      <c r="R46" s="189"/>
      <c r="S46" s="189"/>
      <c r="T46" s="189"/>
      <c r="U46" s="189"/>
      <c r="V46" s="189"/>
      <c r="W46" s="189"/>
      <c r="X46" s="189"/>
      <c r="Y46" s="189"/>
      <c r="Z46" s="189"/>
      <c r="AA46" s="189"/>
      <c r="AB46" s="189"/>
      <c r="AC46" s="189"/>
      <c r="AD46" s="189"/>
    </row>
    <row r="47" spans="3:36" s="50" customFormat="1" ht="36.75" customHeight="1">
      <c r="C47" s="201" t="s">
        <v>142</v>
      </c>
      <c r="D47" s="202"/>
      <c r="E47" s="202"/>
      <c r="F47" s="202"/>
      <c r="G47" s="202"/>
      <c r="H47" s="202"/>
      <c r="I47" s="203"/>
      <c r="J47" s="204"/>
      <c r="K47" s="205"/>
      <c r="L47" s="205"/>
      <c r="M47" s="205"/>
      <c r="N47" s="205"/>
      <c r="O47" s="205"/>
      <c r="P47" s="205"/>
      <c r="Q47" s="205"/>
      <c r="R47" s="205"/>
      <c r="S47" s="206"/>
    </row>
    <row r="48" spans="3:36">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3:18" ht="18">
      <c r="C49" s="66"/>
      <c r="D49" s="67"/>
      <c r="Q49" s="68"/>
      <c r="R49" s="68" t="s">
        <v>82</v>
      </c>
    </row>
    <row r="50" spans="3:18">
      <c r="C50" s="66"/>
      <c r="D50" s="67"/>
    </row>
    <row r="51" spans="3:18">
      <c r="C51" s="66"/>
    </row>
    <row r="52" spans="3:18">
      <c r="C52" s="66"/>
    </row>
    <row r="53" spans="3:18">
      <c r="C53" s="66"/>
    </row>
    <row r="54" spans="3:18">
      <c r="C54" s="66"/>
      <c r="D54" s="53"/>
    </row>
    <row r="55" spans="3:18">
      <c r="C55" s="66"/>
      <c r="D55" s="69"/>
    </row>
    <row r="56" spans="3:18">
      <c r="D56" s="53"/>
    </row>
  </sheetData>
  <sheetProtection sheet="1" selectLockedCells="1"/>
  <mergeCells count="79">
    <mergeCell ref="AG4:AG5"/>
    <mergeCell ref="L26:AD26"/>
    <mergeCell ref="L25:AD25"/>
    <mergeCell ref="C9:AA9"/>
    <mergeCell ref="C23:K23"/>
    <mergeCell ref="L23:S23"/>
    <mergeCell ref="T23:X23"/>
    <mergeCell ref="Y23:AD23"/>
    <mergeCell ref="C22:AD22"/>
    <mergeCell ref="AA30:AD30"/>
    <mergeCell ref="C24:K24"/>
    <mergeCell ref="C27:K27"/>
    <mergeCell ref="L27:AD27"/>
    <mergeCell ref="C30:K30"/>
    <mergeCell ref="L30:V30"/>
    <mergeCell ref="W30:Z30"/>
    <mergeCell ref="L24:R24"/>
    <mergeCell ref="S24:U24"/>
    <mergeCell ref="V24:AD24"/>
    <mergeCell ref="C29:K29"/>
    <mergeCell ref="L29:AD29"/>
    <mergeCell ref="C25:K25"/>
    <mergeCell ref="C28:K28"/>
    <mergeCell ref="L28:AD28"/>
    <mergeCell ref="C26:K26"/>
    <mergeCell ref="C31:K31"/>
    <mergeCell ref="L31:M31"/>
    <mergeCell ref="N31:U31"/>
    <mergeCell ref="V31:W31"/>
    <mergeCell ref="X31:AD31"/>
    <mergeCell ref="C32:K32"/>
    <mergeCell ref="L32:M32"/>
    <mergeCell ref="N32:U32"/>
    <mergeCell ref="V32:W32"/>
    <mergeCell ref="X32:AD32"/>
    <mergeCell ref="C39:L39"/>
    <mergeCell ref="X44:AD44"/>
    <mergeCell ref="T2:W2"/>
    <mergeCell ref="Y2:AA2"/>
    <mergeCell ref="AB2:AG2"/>
    <mergeCell ref="R2:S2"/>
    <mergeCell ref="F2:P2"/>
    <mergeCell ref="B2:D2"/>
    <mergeCell ref="O44:W44"/>
    <mergeCell ref="H44:N44"/>
    <mergeCell ref="C44:G44"/>
    <mergeCell ref="C41:AD41"/>
    <mergeCell ref="C42:AD42"/>
    <mergeCell ref="N33:U33"/>
    <mergeCell ref="V33:W33"/>
    <mergeCell ref="X33:AD33"/>
    <mergeCell ref="L36:R36"/>
    <mergeCell ref="S36:Y36"/>
    <mergeCell ref="C33:K33"/>
    <mergeCell ref="L33:M33"/>
    <mergeCell ref="C37:AD38"/>
    <mergeCell ref="C34:K35"/>
    <mergeCell ref="L34:R34"/>
    <mergeCell ref="L35:R35"/>
    <mergeCell ref="S34:Y34"/>
    <mergeCell ref="S35:Y35"/>
    <mergeCell ref="Z34:AD34"/>
    <mergeCell ref="Z35:AD35"/>
    <mergeCell ref="C47:I47"/>
    <mergeCell ref="J47:S47"/>
    <mergeCell ref="C4:AD4"/>
    <mergeCell ref="C5:AD5"/>
    <mergeCell ref="C6:AD6"/>
    <mergeCell ref="C8:AD8"/>
    <mergeCell ref="C16:AD16"/>
    <mergeCell ref="C46:F46"/>
    <mergeCell ref="G46:K46"/>
    <mergeCell ref="L46:P46"/>
    <mergeCell ref="Q46:AD46"/>
    <mergeCell ref="C17:AD17"/>
    <mergeCell ref="C20:AD20"/>
    <mergeCell ref="C21:AD21"/>
    <mergeCell ref="C36:K36"/>
    <mergeCell ref="Z36:AD36"/>
  </mergeCells>
  <phoneticPr fontId="30"/>
  <conditionalFormatting sqref="C37:AD39">
    <cfRule type="expression" dxfId="10" priority="13">
      <formula>$L$34=""</formula>
    </cfRule>
  </conditionalFormatting>
  <conditionalFormatting sqref="C37:AD38">
    <cfRule type="expression" dxfId="9" priority="12">
      <formula>$L$34&lt;&gt;""</formula>
    </cfRule>
  </conditionalFormatting>
  <conditionalFormatting sqref="V24:AD24">
    <cfRule type="expression" dxfId="8" priority="9">
      <formula>$F$2="Application for Staff ID Card"&amp;CHAR(10)&amp;"(Full-Time Staff Members)"</formula>
    </cfRule>
  </conditionalFormatting>
  <conditionalFormatting sqref="C46:AD46">
    <cfRule type="expression" dxfId="7" priority="5">
      <formula>$F$2="Application for Staff ID Card"&amp;CHAR(10)&amp;"(Part-Time Staff Members)"</formula>
    </cfRule>
    <cfRule type="expression" dxfId="6" priority="10">
      <formula>$F$2="Application for Staff ID Card"&amp;CHAR(10)&amp;"(Full-Time Staff Members)"</formula>
    </cfRule>
  </conditionalFormatting>
  <conditionalFormatting sqref="C24:AD24 C30:AD30 C33:AD33 C36:AD36">
    <cfRule type="expression" dxfId="5" priority="8">
      <formula>$F$2="Reissue application for Staff ID Card"&amp;CHAR(10)&amp;"(Full-Time Staff Members)"</formula>
    </cfRule>
    <cfRule type="expression" dxfId="4" priority="11">
      <formula>$F$2="Reissue application for Staff ID Card"&amp;CHAR(10)&amp;"(Part-Time Staff Members)"</formula>
    </cfRule>
  </conditionalFormatting>
  <conditionalFormatting sqref="C44:AD44">
    <cfRule type="expression" dxfId="3" priority="3">
      <formula>$F$2="Reissue application for Staff ID Card"&amp;CHAR(10)&amp;"(Part-Time Staff Members)"</formula>
    </cfRule>
    <cfRule type="expression" dxfId="2" priority="4">
      <formula>$F$2="Reissue application for Staff ID Card"&amp;CHAR(10)&amp;"(Full-Time Staff Members)"</formula>
    </cfRule>
  </conditionalFormatting>
  <conditionalFormatting sqref="C47:T48">
    <cfRule type="expression" dxfId="1" priority="2">
      <formula>$F$2="Application for Staff ID Card"&amp;CHAR(10)&amp;"(Full-Time Staff Members)"</formula>
    </cfRule>
  </conditionalFormatting>
  <conditionalFormatting sqref="C47:U48">
    <cfRule type="expression" dxfId="0" priority="1">
      <formula>$F$2="Application for Staff ID Card"&amp;CHAR(10)&amp;"(Part-Time Staff Members)"</formula>
    </cfRule>
  </conditionalFormatting>
  <dataValidations count="4">
    <dataValidation type="list" allowBlank="1" showInputMessage="1" sqref="AA30:AD30">
      <formula1>"Male,Female, ,"</formula1>
    </dataValidation>
    <dataValidation type="list" allowBlank="1" showInputMessage="1" sqref="Y23:AD23">
      <formula1>"Ookayama,Suzukakedai,(Tamachi)*"</formula1>
    </dataValidation>
    <dataValidation type="list" allowBlank="1" showInputMessage="1" showErrorMessage="1" sqref="G46:K46">
      <formula1>"Lost,Breakage,Extension expiration date,Changing one's family name,Others"</formula1>
    </dataValidation>
    <dataValidation type="list" allowBlank="1" showInputMessage="1" sqref="F2:P2">
      <formula1>$AH$7:$AH$10</formula1>
    </dataValidation>
  </dataValidations>
  <pageMargins left="0.75" right="0.75" top="0.47" bottom="0.26" header="0.38" footer="0.17"/>
  <pageSetup paperSize="9" scale="9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送付先!$C$3:$C$17</xm:f>
          </x14:formula1>
          <xm:sqref>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3"/>
  <sheetViews>
    <sheetView topLeftCell="C1" workbookViewId="0">
      <selection activeCell="D7" sqref="D7"/>
    </sheetView>
  </sheetViews>
  <sheetFormatPr defaultRowHeight="13.5"/>
  <cols>
    <col min="1" max="1" width="27.625" style="42" customWidth="1"/>
    <col min="2" max="2" width="36.75" style="42" customWidth="1"/>
    <col min="3" max="3" width="61.625" style="42" customWidth="1"/>
    <col min="4" max="4" width="19.125" style="42" customWidth="1"/>
    <col min="5" max="5" width="22.75" style="42" customWidth="1"/>
    <col min="6" max="16384" width="9" style="42"/>
  </cols>
  <sheetData>
    <row r="2" spans="1:6">
      <c r="B2" s="86" t="s">
        <v>143</v>
      </c>
      <c r="C2" s="84" t="s">
        <v>93</v>
      </c>
      <c r="D2" s="84"/>
      <c r="E2" s="84" t="s">
        <v>31</v>
      </c>
    </row>
    <row r="3" spans="1:6" ht="27">
      <c r="A3" s="42" t="s">
        <v>94</v>
      </c>
      <c r="B3" s="91" t="s">
        <v>146</v>
      </c>
      <c r="C3" s="85" t="s">
        <v>136</v>
      </c>
      <c r="D3" s="85" t="str">
        <f>B3&amp;C3</f>
        <v>Application for Staff ID Card
(Full-Time Staff Members)Administrative Departments（Office/Laboratory location：Ookayama）</v>
      </c>
      <c r="E3" s="94" t="s">
        <v>151</v>
      </c>
    </row>
    <row r="4" spans="1:6" ht="27">
      <c r="A4" s="42" t="s">
        <v>95</v>
      </c>
      <c r="B4" s="91" t="s">
        <v>146</v>
      </c>
      <c r="C4" s="85" t="s">
        <v>137</v>
      </c>
      <c r="D4" s="85" t="str">
        <f t="shared" ref="D4:D17" si="0">B4&amp;C4</f>
        <v>Application for Staff ID Card
(Full-Time Staff Members)Administrative Departments（Office/Laboratory location：Suzukakedai）</v>
      </c>
      <c r="E4" s="95" t="s">
        <v>96</v>
      </c>
    </row>
    <row r="5" spans="1:6" ht="27">
      <c r="A5" s="42" t="s">
        <v>97</v>
      </c>
      <c r="B5" s="91" t="s">
        <v>146</v>
      </c>
      <c r="C5" s="85" t="s">
        <v>138</v>
      </c>
      <c r="D5" s="85" t="str">
        <f t="shared" si="0"/>
        <v>Application for Staff ID Card
(Full-Time Staff Members)Administrative Departments（Office/Laboratory location：Tamachi）</v>
      </c>
      <c r="E5" s="96" t="s">
        <v>152</v>
      </c>
    </row>
    <row r="6" spans="1:6" ht="27">
      <c r="A6" s="42" t="s">
        <v>99</v>
      </c>
      <c r="B6" s="91" t="s">
        <v>146</v>
      </c>
      <c r="C6" s="85" t="s">
        <v>120</v>
      </c>
      <c r="D6" s="85" t="str">
        <f t="shared" si="0"/>
        <v>Application for Staff ID Card
(Full-Time Staff Members)School of Science</v>
      </c>
      <c r="E6" s="85" t="s">
        <v>100</v>
      </c>
    </row>
    <row r="7" spans="1:6" ht="27">
      <c r="A7" s="42" t="s">
        <v>101</v>
      </c>
      <c r="B7" s="91" t="s">
        <v>146</v>
      </c>
      <c r="C7" s="85" t="s">
        <v>121</v>
      </c>
      <c r="D7" s="85" t="str">
        <f t="shared" si="0"/>
        <v>Application for Staff ID Card
(Full-Time Staff Members)School of Engineering</v>
      </c>
      <c r="E7" s="97" t="s">
        <v>151</v>
      </c>
    </row>
    <row r="8" spans="1:6" ht="27">
      <c r="A8" s="42" t="s">
        <v>103</v>
      </c>
      <c r="B8" s="91" t="s">
        <v>146</v>
      </c>
      <c r="C8" s="85" t="s">
        <v>122</v>
      </c>
      <c r="D8" s="85" t="str">
        <f t="shared" si="0"/>
        <v xml:space="preserve">Application for Staff ID Card
(Full-Time Staff Members)School of Materials and Chemical Technology </v>
      </c>
      <c r="E8" s="97" t="s">
        <v>151</v>
      </c>
    </row>
    <row r="9" spans="1:6" ht="27">
      <c r="A9" s="42" t="s">
        <v>104</v>
      </c>
      <c r="B9" s="91" t="s">
        <v>146</v>
      </c>
      <c r="C9" s="85" t="s">
        <v>123</v>
      </c>
      <c r="D9" s="85" t="str">
        <f t="shared" si="0"/>
        <v>Application for Staff ID Card
(Full-Time Staff Members)School of Computing</v>
      </c>
      <c r="E9" s="85" t="s">
        <v>153</v>
      </c>
    </row>
    <row r="10" spans="1:6" ht="27">
      <c r="A10" s="42" t="s">
        <v>106</v>
      </c>
      <c r="B10" s="91" t="s">
        <v>146</v>
      </c>
      <c r="C10" s="85" t="s">
        <v>124</v>
      </c>
      <c r="D10" s="85" t="str">
        <f t="shared" si="0"/>
        <v>Application for Staff ID Card
(Full-Time Staff Members)School of Life Science and Technology</v>
      </c>
      <c r="E10" s="95" t="s">
        <v>154</v>
      </c>
    </row>
    <row r="11" spans="1:6" ht="27">
      <c r="A11" s="42" t="s">
        <v>107</v>
      </c>
      <c r="B11" s="91" t="s">
        <v>146</v>
      </c>
      <c r="C11" s="85" t="s">
        <v>125</v>
      </c>
      <c r="D11" s="85" t="str">
        <f t="shared" si="0"/>
        <v>Application for Staff ID Card
(Full-Time Staff Members)School of Environment and Society</v>
      </c>
      <c r="E11" s="97" t="s">
        <v>151</v>
      </c>
    </row>
    <row r="12" spans="1:6" ht="27">
      <c r="A12" s="85" t="s">
        <v>144</v>
      </c>
      <c r="B12" s="91" t="s">
        <v>146</v>
      </c>
      <c r="C12" s="85" t="s">
        <v>145</v>
      </c>
      <c r="D12" s="85" t="str">
        <f t="shared" si="0"/>
        <v>Application for Staff ID Card
(Full-Time Staff Members)School of Environment and Society（Office/Laboratory location：Tamachi）</v>
      </c>
      <c r="E12" s="96" t="s">
        <v>152</v>
      </c>
    </row>
    <row r="13" spans="1:6" ht="27">
      <c r="A13" s="42" t="s">
        <v>108</v>
      </c>
      <c r="B13" s="91" t="s">
        <v>146</v>
      </c>
      <c r="C13" s="85" t="s">
        <v>126</v>
      </c>
      <c r="D13" s="85" t="str">
        <f t="shared" si="0"/>
        <v>Application for Staff ID Card
(Full-Time Staff Members)Institute for Liberal Arts</v>
      </c>
      <c r="E13" s="85" t="s">
        <v>155</v>
      </c>
    </row>
    <row r="14" spans="1:6" ht="27">
      <c r="A14" s="42" t="s">
        <v>110</v>
      </c>
      <c r="B14" s="91" t="s">
        <v>146</v>
      </c>
      <c r="C14" s="85" t="s">
        <v>127</v>
      </c>
      <c r="D14" s="85" t="str">
        <f t="shared" si="0"/>
        <v>Application for Staff ID Card
(Full-Time Staff Members)Institute of Innovative Research</v>
      </c>
      <c r="E14" s="95" t="s">
        <v>154</v>
      </c>
    </row>
    <row r="15" spans="1:6" ht="27">
      <c r="A15" s="42" t="s">
        <v>111</v>
      </c>
      <c r="B15" s="91" t="s">
        <v>146</v>
      </c>
      <c r="C15" s="85" t="s">
        <v>139</v>
      </c>
      <c r="D15" s="85" t="str">
        <f t="shared" si="0"/>
        <v>Application for Staff ID Card
(Full-Time Staff Members)Others（Office/Laboratory location：Ookayama）</v>
      </c>
      <c r="E15" s="97" t="s">
        <v>151</v>
      </c>
    </row>
    <row r="16" spans="1:6" ht="27">
      <c r="A16" s="88" t="s">
        <v>112</v>
      </c>
      <c r="B16" s="91" t="s">
        <v>146</v>
      </c>
      <c r="C16" s="85" t="s">
        <v>140</v>
      </c>
      <c r="D16" s="85" t="str">
        <f t="shared" si="0"/>
        <v>Application for Staff ID Card
(Full-Time Staff Members)Others（Office/Laboratory location：Suzukakedai）</v>
      </c>
      <c r="E16" s="95" t="s">
        <v>96</v>
      </c>
      <c r="F16" s="88"/>
    </row>
    <row r="17" spans="1:6" ht="27.75" thickBot="1">
      <c r="A17" s="89" t="s">
        <v>113</v>
      </c>
      <c r="B17" s="93" t="s">
        <v>146</v>
      </c>
      <c r="C17" s="90" t="s">
        <v>141</v>
      </c>
      <c r="D17" s="90" t="str">
        <f t="shared" si="0"/>
        <v>Application for Staff ID Card
(Full-Time Staff Members)Others（Office/Laboratory location：Tamachi）</v>
      </c>
      <c r="E17" s="98" t="s">
        <v>98</v>
      </c>
      <c r="F17" s="89"/>
    </row>
    <row r="18" spans="1:6" ht="15" customHeight="1" thickTop="1">
      <c r="A18" s="42" t="s">
        <v>94</v>
      </c>
      <c r="B18" s="91" t="s">
        <v>148</v>
      </c>
      <c r="C18" s="85" t="s">
        <v>136</v>
      </c>
      <c r="D18" s="85" t="str">
        <f>B18&amp;C18</f>
        <v>Reissue application for Staff ID Card
(Full-Time Staff Members)Administrative Departments（Office/Laboratory location：Ookayama）</v>
      </c>
      <c r="E18" s="87" t="s">
        <v>156</v>
      </c>
    </row>
    <row r="19" spans="1:6" ht="14.25" customHeight="1">
      <c r="A19" s="42" t="s">
        <v>95</v>
      </c>
      <c r="B19" s="91" t="s">
        <v>148</v>
      </c>
      <c r="C19" s="85" t="s">
        <v>137</v>
      </c>
      <c r="D19" s="85" t="str">
        <f t="shared" ref="D19:D32" si="1">B19&amp;C19</f>
        <v>Reissue application for Staff ID Card
(Full-Time Staff Members)Administrative Departments（Office/Laboratory location：Suzukakedai）</v>
      </c>
      <c r="E19" s="95" t="s">
        <v>154</v>
      </c>
    </row>
    <row r="20" spans="1:6" ht="14.25" customHeight="1">
      <c r="A20" s="42" t="s">
        <v>97</v>
      </c>
      <c r="B20" s="91" t="s">
        <v>148</v>
      </c>
      <c r="C20" s="85" t="s">
        <v>138</v>
      </c>
      <c r="D20" s="85" t="str">
        <f t="shared" si="1"/>
        <v>Reissue application for Staff ID Card
(Full-Time Staff Members)Administrative Departments（Office/Laboratory location：Tamachi）</v>
      </c>
      <c r="E20" s="96" t="s">
        <v>152</v>
      </c>
    </row>
    <row r="21" spans="1:6" ht="14.25" customHeight="1">
      <c r="A21" s="42" t="s">
        <v>99</v>
      </c>
      <c r="B21" s="91" t="s">
        <v>148</v>
      </c>
      <c r="C21" s="85" t="s">
        <v>120</v>
      </c>
      <c r="D21" s="85" t="str">
        <f t="shared" si="1"/>
        <v>Reissue application for Staff ID Card
(Full-Time Staff Members)School of Science</v>
      </c>
      <c r="E21" s="85" t="s">
        <v>156</v>
      </c>
    </row>
    <row r="22" spans="1:6" ht="14.25" customHeight="1">
      <c r="A22" s="42" t="s">
        <v>101</v>
      </c>
      <c r="B22" s="91" t="s">
        <v>148</v>
      </c>
      <c r="C22" s="85" t="s">
        <v>121</v>
      </c>
      <c r="D22" s="85" t="str">
        <f t="shared" si="1"/>
        <v>Reissue application for Staff ID Card
(Full-Time Staff Members)School of Engineering</v>
      </c>
      <c r="E22" s="85" t="s">
        <v>156</v>
      </c>
    </row>
    <row r="23" spans="1:6" ht="14.25" customHeight="1">
      <c r="A23" s="42" t="s">
        <v>103</v>
      </c>
      <c r="B23" s="91" t="s">
        <v>148</v>
      </c>
      <c r="C23" s="85" t="s">
        <v>122</v>
      </c>
      <c r="D23" s="85" t="str">
        <f t="shared" si="1"/>
        <v xml:space="preserve">Reissue application for Staff ID Card
(Full-Time Staff Members)School of Materials and Chemical Technology </v>
      </c>
      <c r="E23" s="85" t="s">
        <v>156</v>
      </c>
    </row>
    <row r="24" spans="1:6" ht="14.25" customHeight="1">
      <c r="A24" s="42" t="s">
        <v>104</v>
      </c>
      <c r="B24" s="91" t="s">
        <v>148</v>
      </c>
      <c r="C24" s="85" t="s">
        <v>123</v>
      </c>
      <c r="D24" s="85" t="str">
        <f t="shared" si="1"/>
        <v>Reissue application for Staff ID Card
(Full-Time Staff Members)School of Computing</v>
      </c>
      <c r="E24" s="85" t="s">
        <v>156</v>
      </c>
    </row>
    <row r="25" spans="1:6" ht="14.25" customHeight="1">
      <c r="A25" s="42" t="s">
        <v>106</v>
      </c>
      <c r="B25" s="91" t="s">
        <v>148</v>
      </c>
      <c r="C25" s="85" t="s">
        <v>124</v>
      </c>
      <c r="D25" s="85" t="str">
        <f t="shared" si="1"/>
        <v>Reissue application for Staff ID Card
(Full-Time Staff Members)School of Life Science and Technology</v>
      </c>
      <c r="E25" s="95" t="s">
        <v>154</v>
      </c>
    </row>
    <row r="26" spans="1:6" ht="14.25" customHeight="1">
      <c r="A26" s="42" t="s">
        <v>107</v>
      </c>
      <c r="B26" s="91" t="s">
        <v>148</v>
      </c>
      <c r="C26" s="85" t="s">
        <v>125</v>
      </c>
      <c r="D26" s="85" t="str">
        <f t="shared" si="1"/>
        <v>Reissue application for Staff ID Card
(Full-Time Staff Members)School of Environment and Society</v>
      </c>
      <c r="E26" s="85" t="s">
        <v>156</v>
      </c>
    </row>
    <row r="27" spans="1:6" ht="14.25" customHeight="1">
      <c r="A27" s="85" t="s">
        <v>144</v>
      </c>
      <c r="B27" s="91" t="s">
        <v>148</v>
      </c>
      <c r="C27" s="85" t="s">
        <v>145</v>
      </c>
      <c r="D27" s="85" t="str">
        <f t="shared" si="1"/>
        <v>Reissue application for Staff ID Card
(Full-Time Staff Members)School of Environment and Society（Office/Laboratory location：Tamachi）</v>
      </c>
      <c r="E27" s="96" t="s">
        <v>152</v>
      </c>
    </row>
    <row r="28" spans="1:6" ht="14.25" customHeight="1">
      <c r="A28" s="42" t="s">
        <v>108</v>
      </c>
      <c r="B28" s="91" t="s">
        <v>148</v>
      </c>
      <c r="C28" s="85" t="s">
        <v>126</v>
      </c>
      <c r="D28" s="85" t="str">
        <f t="shared" si="1"/>
        <v>Reissue application for Staff ID Card
(Full-Time Staff Members)Institute for Liberal Arts</v>
      </c>
      <c r="E28" s="85" t="s">
        <v>156</v>
      </c>
    </row>
    <row r="29" spans="1:6" ht="14.25" customHeight="1">
      <c r="A29" s="42" t="s">
        <v>110</v>
      </c>
      <c r="B29" s="91" t="s">
        <v>148</v>
      </c>
      <c r="C29" s="85" t="s">
        <v>127</v>
      </c>
      <c r="D29" s="85" t="str">
        <f t="shared" si="1"/>
        <v>Reissue application for Staff ID Card
(Full-Time Staff Members)Institute of Innovative Research</v>
      </c>
      <c r="E29" s="95" t="s">
        <v>157</v>
      </c>
    </row>
    <row r="30" spans="1:6" ht="14.25" customHeight="1">
      <c r="A30" s="42" t="s">
        <v>111</v>
      </c>
      <c r="B30" s="91" t="s">
        <v>148</v>
      </c>
      <c r="C30" s="85" t="s">
        <v>139</v>
      </c>
      <c r="D30" s="85" t="str">
        <f t="shared" si="1"/>
        <v>Reissue application for Staff ID Card
(Full-Time Staff Members)Others（Office/Laboratory location：Ookayama）</v>
      </c>
      <c r="E30" s="85" t="s">
        <v>156</v>
      </c>
    </row>
    <row r="31" spans="1:6" ht="14.25" customHeight="1">
      <c r="A31" s="88" t="s">
        <v>112</v>
      </c>
      <c r="B31" s="91" t="s">
        <v>148</v>
      </c>
      <c r="C31" s="85" t="s">
        <v>140</v>
      </c>
      <c r="D31" s="85" t="str">
        <f t="shared" si="1"/>
        <v>Reissue application for Staff ID Card
(Full-Time Staff Members)Others（Office/Laboratory location：Suzukakedai）</v>
      </c>
      <c r="E31" s="95" t="s">
        <v>154</v>
      </c>
      <c r="F31" s="88"/>
    </row>
    <row r="32" spans="1:6" ht="14.25" customHeight="1" thickBot="1">
      <c r="A32" s="89" t="s">
        <v>113</v>
      </c>
      <c r="B32" s="93" t="s">
        <v>148</v>
      </c>
      <c r="C32" s="90" t="s">
        <v>141</v>
      </c>
      <c r="D32" s="90" t="str">
        <f t="shared" si="1"/>
        <v>Reissue application for Staff ID Card
(Full-Time Staff Members)Others（Office/Laboratory location：Tamachi）</v>
      </c>
      <c r="E32" s="98" t="s">
        <v>158</v>
      </c>
      <c r="F32" s="89"/>
    </row>
    <row r="33" spans="1:6" ht="27.75" thickTop="1">
      <c r="A33" s="42" t="s">
        <v>94</v>
      </c>
      <c r="B33" s="91" t="s">
        <v>149</v>
      </c>
      <c r="C33" s="85" t="s">
        <v>136</v>
      </c>
      <c r="D33" s="85" t="str">
        <f>B33&amp;C33</f>
        <v>Application for Staff ID Card
(Part-Time Staff Members)Administrative Departments（Office/Laboratory location：Ookayama）</v>
      </c>
      <c r="E33" s="87" t="s">
        <v>159</v>
      </c>
    </row>
    <row r="34" spans="1:6" ht="27">
      <c r="A34" s="42" t="s">
        <v>95</v>
      </c>
      <c r="B34" s="91" t="s">
        <v>149</v>
      </c>
      <c r="C34" s="85" t="s">
        <v>137</v>
      </c>
      <c r="D34" s="85" t="str">
        <f t="shared" ref="D34:D47" si="2">B34&amp;C34</f>
        <v>Application for Staff ID Card
(Part-Time Staff Members)Administrative Departments（Office/Laboratory location：Suzukakedai）</v>
      </c>
      <c r="E34" s="95" t="s">
        <v>154</v>
      </c>
    </row>
    <row r="35" spans="1:6" ht="27">
      <c r="A35" s="42" t="s">
        <v>97</v>
      </c>
      <c r="B35" s="91" t="s">
        <v>149</v>
      </c>
      <c r="C35" s="85" t="s">
        <v>138</v>
      </c>
      <c r="D35" s="85" t="str">
        <f t="shared" si="2"/>
        <v>Application for Staff ID Card
(Part-Time Staff Members)Administrative Departments（Office/Laboratory location：Tamachi）</v>
      </c>
      <c r="E35" s="96" t="s">
        <v>98</v>
      </c>
    </row>
    <row r="36" spans="1:6" ht="27">
      <c r="A36" s="42" t="s">
        <v>99</v>
      </c>
      <c r="B36" s="91" t="s">
        <v>149</v>
      </c>
      <c r="C36" s="85" t="s">
        <v>120</v>
      </c>
      <c r="D36" s="85" t="str">
        <f t="shared" si="2"/>
        <v>Application for Staff ID Card
(Part-Time Staff Members)School of Science</v>
      </c>
      <c r="E36" s="85" t="s">
        <v>160</v>
      </c>
    </row>
    <row r="37" spans="1:6" ht="27">
      <c r="A37" s="42" t="s">
        <v>101</v>
      </c>
      <c r="B37" s="91" t="s">
        <v>149</v>
      </c>
      <c r="C37" s="85" t="s">
        <v>121</v>
      </c>
      <c r="D37" s="85" t="str">
        <f t="shared" si="2"/>
        <v>Application for Staff ID Card
(Part-Time Staff Members)School of Engineering</v>
      </c>
      <c r="E37" s="85" t="s">
        <v>102</v>
      </c>
    </row>
    <row r="38" spans="1:6" ht="27">
      <c r="A38" s="42" t="s">
        <v>103</v>
      </c>
      <c r="B38" s="91" t="s">
        <v>149</v>
      </c>
      <c r="C38" s="85" t="s">
        <v>122</v>
      </c>
      <c r="D38" s="85" t="str">
        <f t="shared" si="2"/>
        <v xml:space="preserve">Application for Staff ID Card
(Part-Time Staff Members)School of Materials and Chemical Technology </v>
      </c>
      <c r="E38" s="85" t="s">
        <v>161</v>
      </c>
    </row>
    <row r="39" spans="1:6" ht="27">
      <c r="A39" s="42" t="s">
        <v>104</v>
      </c>
      <c r="B39" s="91" t="s">
        <v>149</v>
      </c>
      <c r="C39" s="85" t="s">
        <v>123</v>
      </c>
      <c r="D39" s="85" t="str">
        <f t="shared" si="2"/>
        <v>Application for Staff ID Card
(Part-Time Staff Members)School of Computing</v>
      </c>
      <c r="E39" s="85" t="s">
        <v>162</v>
      </c>
    </row>
    <row r="40" spans="1:6" ht="27">
      <c r="A40" s="42" t="s">
        <v>106</v>
      </c>
      <c r="B40" s="91" t="s">
        <v>149</v>
      </c>
      <c r="C40" s="85" t="s">
        <v>124</v>
      </c>
      <c r="D40" s="85" t="str">
        <f t="shared" si="2"/>
        <v>Application for Staff ID Card
(Part-Time Staff Members)School of Life Science and Technology</v>
      </c>
      <c r="E40" s="95" t="s">
        <v>154</v>
      </c>
    </row>
    <row r="41" spans="1:6" ht="27">
      <c r="A41" s="42" t="s">
        <v>107</v>
      </c>
      <c r="B41" s="91" t="s">
        <v>149</v>
      </c>
      <c r="C41" s="85" t="s">
        <v>125</v>
      </c>
      <c r="D41" s="85" t="str">
        <f t="shared" si="2"/>
        <v>Application for Staff ID Card
(Part-Time Staff Members)School of Environment and Society</v>
      </c>
      <c r="E41" s="85" t="s">
        <v>102</v>
      </c>
    </row>
    <row r="42" spans="1:6" ht="27">
      <c r="A42" s="85" t="s">
        <v>144</v>
      </c>
      <c r="B42" s="91" t="s">
        <v>149</v>
      </c>
      <c r="C42" s="85" t="s">
        <v>145</v>
      </c>
      <c r="D42" s="85" t="str">
        <f t="shared" si="2"/>
        <v>Application for Staff ID Card
(Part-Time Staff Members)School of Environment and Society（Office/Laboratory location：Tamachi）</v>
      </c>
      <c r="E42" s="96" t="s">
        <v>152</v>
      </c>
    </row>
    <row r="43" spans="1:6" ht="27">
      <c r="A43" s="42" t="s">
        <v>108</v>
      </c>
      <c r="B43" s="91" t="s">
        <v>149</v>
      </c>
      <c r="C43" s="85" t="s">
        <v>126</v>
      </c>
      <c r="D43" s="85" t="str">
        <f t="shared" si="2"/>
        <v>Application for Staff ID Card
(Part-Time Staff Members)Institute for Liberal Arts</v>
      </c>
      <c r="E43" s="85" t="s">
        <v>109</v>
      </c>
    </row>
    <row r="44" spans="1:6" ht="27">
      <c r="A44" s="42" t="s">
        <v>110</v>
      </c>
      <c r="B44" s="91" t="s">
        <v>149</v>
      </c>
      <c r="C44" s="85" t="s">
        <v>127</v>
      </c>
      <c r="D44" s="85" t="str">
        <f t="shared" si="2"/>
        <v>Application for Staff ID Card
(Part-Time Staff Members)Institute of Innovative Research</v>
      </c>
      <c r="E44" s="95" t="s">
        <v>96</v>
      </c>
    </row>
    <row r="45" spans="1:6" ht="27">
      <c r="A45" s="42" t="s">
        <v>111</v>
      </c>
      <c r="B45" s="91" t="s">
        <v>149</v>
      </c>
      <c r="C45" s="85" t="s">
        <v>139</v>
      </c>
      <c r="D45" s="85" t="str">
        <f t="shared" si="2"/>
        <v>Application for Staff ID Card
(Part-Time Staff Members)Others（Office/Laboratory location：Ookayama）</v>
      </c>
      <c r="E45" s="85" t="s">
        <v>159</v>
      </c>
    </row>
    <row r="46" spans="1:6" ht="27">
      <c r="A46" s="88" t="s">
        <v>112</v>
      </c>
      <c r="B46" s="91" t="s">
        <v>149</v>
      </c>
      <c r="C46" s="85" t="s">
        <v>140</v>
      </c>
      <c r="D46" s="85" t="str">
        <f t="shared" si="2"/>
        <v>Application for Staff ID Card
(Part-Time Staff Members)Others（Office/Laboratory location：Suzukakedai）</v>
      </c>
      <c r="E46" s="95" t="s">
        <v>154</v>
      </c>
      <c r="F46" s="88"/>
    </row>
    <row r="47" spans="1:6" ht="27.75" thickBot="1">
      <c r="A47" s="89" t="s">
        <v>113</v>
      </c>
      <c r="B47" s="93" t="s">
        <v>149</v>
      </c>
      <c r="C47" s="90" t="s">
        <v>141</v>
      </c>
      <c r="D47" s="90" t="str">
        <f t="shared" si="2"/>
        <v>Application for Staff ID Card
(Part-Time Staff Members)Others（Office/Laboratory location：Tamachi）</v>
      </c>
      <c r="E47" s="98" t="s">
        <v>152</v>
      </c>
      <c r="F47" s="89"/>
    </row>
    <row r="48" spans="1:6" ht="27.75" thickTop="1">
      <c r="A48" s="42" t="s">
        <v>94</v>
      </c>
      <c r="B48" s="91" t="s">
        <v>150</v>
      </c>
      <c r="C48" s="85" t="s">
        <v>136</v>
      </c>
      <c r="D48" s="85" t="str">
        <f>B48&amp;C48</f>
        <v>Reissue application for Staff ID Card
(Part-Time Staff Members)Administrative Departments（Office/Laboratory location：Ookayama）</v>
      </c>
      <c r="E48" s="87" t="s">
        <v>92</v>
      </c>
    </row>
    <row r="49" spans="1:6" ht="27">
      <c r="A49" s="42" t="s">
        <v>95</v>
      </c>
      <c r="B49" s="91" t="s">
        <v>150</v>
      </c>
      <c r="C49" s="85" t="s">
        <v>137</v>
      </c>
      <c r="D49" s="85" t="str">
        <f t="shared" ref="D49:D62" si="3">B49&amp;C49</f>
        <v>Reissue application for Staff ID Card
(Part-Time Staff Members)Administrative Departments（Office/Laboratory location：Suzukakedai）</v>
      </c>
      <c r="E49" s="95" t="s">
        <v>163</v>
      </c>
    </row>
    <row r="50" spans="1:6" ht="27">
      <c r="A50" s="42" t="s">
        <v>97</v>
      </c>
      <c r="B50" s="91" t="s">
        <v>150</v>
      </c>
      <c r="C50" s="85" t="s">
        <v>138</v>
      </c>
      <c r="D50" s="85" t="str">
        <f t="shared" si="3"/>
        <v>Reissue application for Staff ID Card
(Part-Time Staff Members)Administrative Departments（Office/Laboratory location：Tamachi）</v>
      </c>
      <c r="E50" s="96" t="s">
        <v>152</v>
      </c>
    </row>
    <row r="51" spans="1:6" ht="27">
      <c r="A51" s="42" t="s">
        <v>99</v>
      </c>
      <c r="B51" s="91" t="s">
        <v>150</v>
      </c>
      <c r="C51" s="85" t="s">
        <v>120</v>
      </c>
      <c r="D51" s="85" t="str">
        <f t="shared" si="3"/>
        <v>Reissue application for Staff ID Card
(Part-Time Staff Members)School of Science</v>
      </c>
      <c r="E51" s="85" t="s">
        <v>164</v>
      </c>
    </row>
    <row r="52" spans="1:6" ht="27">
      <c r="A52" s="42" t="s">
        <v>101</v>
      </c>
      <c r="B52" s="91" t="s">
        <v>150</v>
      </c>
      <c r="C52" s="85" t="s">
        <v>121</v>
      </c>
      <c r="D52" s="85" t="str">
        <f t="shared" si="3"/>
        <v>Reissue application for Staff ID Card
(Part-Time Staff Members)School of Engineering</v>
      </c>
      <c r="E52" s="85" t="s">
        <v>161</v>
      </c>
    </row>
    <row r="53" spans="1:6" ht="27">
      <c r="A53" s="42" t="s">
        <v>103</v>
      </c>
      <c r="B53" s="91" t="s">
        <v>150</v>
      </c>
      <c r="C53" s="85" t="s">
        <v>122</v>
      </c>
      <c r="D53" s="85" t="str">
        <f t="shared" si="3"/>
        <v xml:space="preserve">Reissue application for Staff ID Card
(Part-Time Staff Members)School of Materials and Chemical Technology </v>
      </c>
      <c r="E53" s="85" t="s">
        <v>161</v>
      </c>
    </row>
    <row r="54" spans="1:6" ht="27">
      <c r="A54" s="42" t="s">
        <v>104</v>
      </c>
      <c r="B54" s="91" t="s">
        <v>150</v>
      </c>
      <c r="C54" s="85" t="s">
        <v>123</v>
      </c>
      <c r="D54" s="85" t="str">
        <f t="shared" si="3"/>
        <v>Reissue application for Staff ID Card
(Part-Time Staff Members)School of Computing</v>
      </c>
      <c r="E54" s="85" t="s">
        <v>105</v>
      </c>
    </row>
    <row r="55" spans="1:6" ht="27">
      <c r="A55" s="42" t="s">
        <v>106</v>
      </c>
      <c r="B55" s="91" t="s">
        <v>150</v>
      </c>
      <c r="C55" s="85" t="s">
        <v>124</v>
      </c>
      <c r="D55" s="85" t="str">
        <f t="shared" si="3"/>
        <v>Reissue application for Staff ID Card
(Part-Time Staff Members)School of Life Science and Technology</v>
      </c>
      <c r="E55" s="95" t="s">
        <v>154</v>
      </c>
    </row>
    <row r="56" spans="1:6" ht="27">
      <c r="A56" s="42" t="s">
        <v>107</v>
      </c>
      <c r="B56" s="91" t="s">
        <v>150</v>
      </c>
      <c r="C56" s="85" t="s">
        <v>125</v>
      </c>
      <c r="D56" s="85" t="str">
        <f t="shared" si="3"/>
        <v>Reissue application for Staff ID Card
(Part-Time Staff Members)School of Environment and Society</v>
      </c>
      <c r="E56" s="85" t="s">
        <v>102</v>
      </c>
    </row>
    <row r="57" spans="1:6" ht="27">
      <c r="A57" s="85" t="s">
        <v>144</v>
      </c>
      <c r="B57" s="91" t="s">
        <v>150</v>
      </c>
      <c r="C57" s="85" t="s">
        <v>145</v>
      </c>
      <c r="D57" s="85" t="str">
        <f t="shared" si="3"/>
        <v>Reissue application for Staff ID Card
(Part-Time Staff Members)School of Environment and Society（Office/Laboratory location：Tamachi）</v>
      </c>
      <c r="E57" s="96" t="s">
        <v>98</v>
      </c>
    </row>
    <row r="58" spans="1:6" ht="27">
      <c r="A58" s="42" t="s">
        <v>108</v>
      </c>
      <c r="B58" s="91" t="s">
        <v>150</v>
      </c>
      <c r="C58" s="85" t="s">
        <v>126</v>
      </c>
      <c r="D58" s="85" t="str">
        <f t="shared" si="3"/>
        <v>Reissue application for Staff ID Card
(Part-Time Staff Members)Institute for Liberal Arts</v>
      </c>
      <c r="E58" s="85" t="s">
        <v>155</v>
      </c>
    </row>
    <row r="59" spans="1:6" ht="27">
      <c r="A59" s="42" t="s">
        <v>110</v>
      </c>
      <c r="B59" s="91" t="s">
        <v>150</v>
      </c>
      <c r="C59" s="85" t="s">
        <v>127</v>
      </c>
      <c r="D59" s="85" t="str">
        <f t="shared" si="3"/>
        <v>Reissue application for Staff ID Card
(Part-Time Staff Members)Institute of Innovative Research</v>
      </c>
      <c r="E59" s="95" t="s">
        <v>154</v>
      </c>
    </row>
    <row r="60" spans="1:6" ht="27">
      <c r="A60" s="42" t="s">
        <v>111</v>
      </c>
      <c r="B60" s="91" t="s">
        <v>150</v>
      </c>
      <c r="C60" s="85" t="s">
        <v>139</v>
      </c>
      <c r="D60" s="85" t="str">
        <f t="shared" si="3"/>
        <v>Reissue application for Staff ID Card
(Part-Time Staff Members)Others（Office/Laboratory location：Ookayama）</v>
      </c>
      <c r="E60" s="85" t="s">
        <v>159</v>
      </c>
    </row>
    <row r="61" spans="1:6" ht="27">
      <c r="A61" s="88" t="s">
        <v>112</v>
      </c>
      <c r="B61" s="91" t="s">
        <v>150</v>
      </c>
      <c r="C61" s="85" t="s">
        <v>140</v>
      </c>
      <c r="D61" s="85" t="str">
        <f t="shared" si="3"/>
        <v>Reissue application for Staff ID Card
(Part-Time Staff Members)Others（Office/Laboratory location：Suzukakedai）</v>
      </c>
      <c r="E61" s="95" t="s">
        <v>96</v>
      </c>
      <c r="F61" s="88"/>
    </row>
    <row r="62" spans="1:6" ht="27.75" thickBot="1">
      <c r="A62" s="89" t="s">
        <v>113</v>
      </c>
      <c r="B62" s="93" t="s">
        <v>150</v>
      </c>
      <c r="C62" s="90" t="s">
        <v>141</v>
      </c>
      <c r="D62" s="90" t="str">
        <f t="shared" si="3"/>
        <v>Reissue application for Staff ID Card
(Part-Time Staff Members)Others（Office/Laboratory location：Tamachi）</v>
      </c>
      <c r="E62" s="98" t="s">
        <v>158</v>
      </c>
      <c r="F62" s="89"/>
    </row>
    <row r="63" spans="1:6" ht="14.25" thickTop="1"/>
  </sheetData>
  <phoneticPr fontId="30"/>
  <hyperlinks>
    <hyperlink ref="E6" r:id="rId1" display="rig.jim@jim.titech.ac.jp"/>
    <hyperlink ref="E9" r:id="rId2"/>
    <hyperlink ref="E13" r:id="rId3" display="syariko@jim.titech.ac.jp"/>
    <hyperlink ref="E11" r:id="rId4" display="kog.jim1@jim.titech.ac.jp"/>
    <hyperlink ref="E8" r:id="rId5" display="kog.jim1@jim.titech.ac.jp"/>
    <hyperlink ref="E7" r:id="rId6" display="kog.jim1@jim.titech.ac.jp"/>
    <hyperlink ref="E5" r:id="rId7"/>
    <hyperlink ref="E17" r:id="rId8"/>
    <hyperlink ref="E3" r:id="rId9" display="jinjicard@jim.titech.ac.jp"/>
    <hyperlink ref="E15" r:id="rId10" display="jinjicard@jim.titech.ac.jp"/>
    <hyperlink ref="E12" r:id="rId11" display="kog.jim1@jim.titech.ac.jp"/>
    <hyperlink ref="E21" r:id="rId12" display="rig.jim@jim.titech.ac.jp"/>
    <hyperlink ref="E24" r:id="rId13" display="jyoriko@jim.titech.ac.jp"/>
    <hyperlink ref="E28" r:id="rId14" display="syariko@jim.titech.ac.jp"/>
    <hyperlink ref="E26" r:id="rId15" display="kog.jim1@jim.titech.ac.jp"/>
    <hyperlink ref="E23" r:id="rId16" display="kog.jim1@jim.titech.ac.jp"/>
    <hyperlink ref="E22" r:id="rId17" display="kog.jim1@jim.titech.ac.jp"/>
    <hyperlink ref="E20" r:id="rId18"/>
    <hyperlink ref="E32" r:id="rId19"/>
    <hyperlink ref="E18" r:id="rId20"/>
    <hyperlink ref="E30" r:id="rId21"/>
    <hyperlink ref="E27" r:id="rId22" display="kog.jim1@jim.titech.ac.jp"/>
    <hyperlink ref="E36" r:id="rId23" display="rig.jim@jim.titech.ac.jp"/>
    <hyperlink ref="E39" r:id="rId24"/>
    <hyperlink ref="E43" r:id="rId25" display="syariko@jim.titech.ac.jp"/>
    <hyperlink ref="E41" r:id="rId26" display="kog.jim1@jim.titech.ac.jp"/>
    <hyperlink ref="E38" r:id="rId27" display="kog.jim1@jim.titech.ac.jp"/>
    <hyperlink ref="E37" r:id="rId28" display="kog.jim1@jim.titech.ac.jp"/>
    <hyperlink ref="E35" r:id="rId29"/>
    <hyperlink ref="E47" r:id="rId30"/>
    <hyperlink ref="E33" r:id="rId31"/>
    <hyperlink ref="E45" r:id="rId32"/>
    <hyperlink ref="E42" r:id="rId33" display="kog.jim1@jim.titech.ac.jp"/>
    <hyperlink ref="E51" r:id="rId34" display="rig.jim@jim.titech.ac.jp"/>
    <hyperlink ref="E54" r:id="rId35"/>
    <hyperlink ref="E58" r:id="rId36" display="syariko@jim.titech.ac.jp"/>
    <hyperlink ref="E56" r:id="rId37" display="kog.jim1@jim.titech.ac.jp"/>
    <hyperlink ref="E53" r:id="rId38" display="kog.jim1@jim.titech.ac.jp"/>
    <hyperlink ref="E52" r:id="rId39" display="kog.jim1@jim.titech.ac.jp"/>
    <hyperlink ref="E50" r:id="rId40"/>
    <hyperlink ref="E62" r:id="rId41"/>
    <hyperlink ref="E48" r:id="rId42"/>
    <hyperlink ref="E60" r:id="rId43"/>
    <hyperlink ref="E57" r:id="rId44" display="kog.jim1@jim.titech.ac.jp"/>
  </hyperlinks>
  <pageMargins left="0.7" right="0.7" top="0.75" bottom="0.75" header="0.3" footer="0.3"/>
  <pageSetup paperSize="9" orientation="portrait" r:id="rId4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workbookViewId="0">
      <selection activeCell="E2" sqref="E2"/>
    </sheetView>
  </sheetViews>
  <sheetFormatPr defaultColWidth="12" defaultRowHeight="15" customHeight="1"/>
  <cols>
    <col min="1" max="2" width="12" style="33"/>
    <col min="3" max="3" width="10.75" style="33" bestFit="1" customWidth="1"/>
    <col min="4" max="4" width="5.125" style="34" customWidth="1"/>
    <col min="5" max="5" width="16.5" style="34" customWidth="1"/>
    <col min="6" max="6" width="15.5" style="34" bestFit="1" customWidth="1"/>
    <col min="7" max="7" width="15.625" style="33" customWidth="1"/>
    <col min="8" max="8" width="11.125" style="35" customWidth="1"/>
    <col min="9" max="9" width="11.625" style="35" customWidth="1"/>
    <col min="10" max="10" width="12.75" style="36" customWidth="1"/>
    <col min="11" max="11" width="3" style="35" customWidth="1"/>
    <col min="12" max="12" width="4.625" style="37" customWidth="1"/>
    <col min="13" max="13" width="8.5" style="37" customWidth="1"/>
    <col min="14" max="15" width="10.75" style="33" customWidth="1"/>
    <col min="16" max="16" width="10.625" style="35" customWidth="1"/>
    <col min="17" max="17" width="16" style="34" customWidth="1"/>
    <col min="18" max="18" width="33" style="34" bestFit="1" customWidth="1"/>
    <col min="19" max="19" width="9.625" style="35" customWidth="1"/>
    <col min="20" max="20" width="18.75" style="38" customWidth="1"/>
    <col min="21" max="21" width="27.625" style="38" customWidth="1"/>
    <col min="22" max="22" width="4.875" style="32" customWidth="1"/>
    <col min="23" max="23" width="13" style="33" bestFit="1" customWidth="1"/>
    <col min="24" max="258" width="12" style="33"/>
    <col min="259" max="259" width="10.75" style="33" bestFit="1" customWidth="1"/>
    <col min="260" max="260" width="5.125" style="33" customWidth="1"/>
    <col min="261" max="261" width="16.5" style="33" customWidth="1"/>
    <col min="262" max="262" width="15.5" style="33" bestFit="1" customWidth="1"/>
    <col min="263" max="263" width="15.625" style="33" customWidth="1"/>
    <col min="264" max="264" width="11.125" style="33" customWidth="1"/>
    <col min="265" max="265" width="11.625" style="33" customWidth="1"/>
    <col min="266" max="266" width="12.75" style="33" customWidth="1"/>
    <col min="267" max="267" width="3" style="33" customWidth="1"/>
    <col min="268" max="268" width="4.625" style="33" customWidth="1"/>
    <col min="269" max="269" width="8.5" style="33" customWidth="1"/>
    <col min="270" max="271" width="10.75" style="33" customWidth="1"/>
    <col min="272" max="272" width="10.625" style="33" customWidth="1"/>
    <col min="273" max="273" width="16" style="33" customWidth="1"/>
    <col min="274" max="274" width="33" style="33" bestFit="1" customWidth="1"/>
    <col min="275" max="275" width="9.625" style="33" customWidth="1"/>
    <col min="276" max="276" width="18.75" style="33" customWidth="1"/>
    <col min="277" max="277" width="27.625" style="33" customWidth="1"/>
    <col min="278" max="278" width="4.875" style="33" customWidth="1"/>
    <col min="279" max="279" width="13" style="33" bestFit="1" customWidth="1"/>
    <col min="280" max="514" width="12" style="33"/>
    <col min="515" max="515" width="10.75" style="33" bestFit="1" customWidth="1"/>
    <col min="516" max="516" width="5.125" style="33" customWidth="1"/>
    <col min="517" max="517" width="16.5" style="33" customWidth="1"/>
    <col min="518" max="518" width="15.5" style="33" bestFit="1" customWidth="1"/>
    <col min="519" max="519" width="15.625" style="33" customWidth="1"/>
    <col min="520" max="520" width="11.125" style="33" customWidth="1"/>
    <col min="521" max="521" width="11.625" style="33" customWidth="1"/>
    <col min="522" max="522" width="12.75" style="33" customWidth="1"/>
    <col min="523" max="523" width="3" style="33" customWidth="1"/>
    <col min="524" max="524" width="4.625" style="33" customWidth="1"/>
    <col min="525" max="525" width="8.5" style="33" customWidth="1"/>
    <col min="526" max="527" width="10.75" style="33" customWidth="1"/>
    <col min="528" max="528" width="10.625" style="33" customWidth="1"/>
    <col min="529" max="529" width="16" style="33" customWidth="1"/>
    <col min="530" max="530" width="33" style="33" bestFit="1" customWidth="1"/>
    <col min="531" max="531" width="9.625" style="33" customWidth="1"/>
    <col min="532" max="532" width="18.75" style="33" customWidth="1"/>
    <col min="533" max="533" width="27.625" style="33" customWidth="1"/>
    <col min="534" max="534" width="4.875" style="33" customWidth="1"/>
    <col min="535" max="535" width="13" style="33" bestFit="1" customWidth="1"/>
    <col min="536" max="770" width="12" style="33"/>
    <col min="771" max="771" width="10.75" style="33" bestFit="1" customWidth="1"/>
    <col min="772" max="772" width="5.125" style="33" customWidth="1"/>
    <col min="773" max="773" width="16.5" style="33" customWidth="1"/>
    <col min="774" max="774" width="15.5" style="33" bestFit="1" customWidth="1"/>
    <col min="775" max="775" width="15.625" style="33" customWidth="1"/>
    <col min="776" max="776" width="11.125" style="33" customWidth="1"/>
    <col min="777" max="777" width="11.625" style="33" customWidth="1"/>
    <col min="778" max="778" width="12.75" style="33" customWidth="1"/>
    <col min="779" max="779" width="3" style="33" customWidth="1"/>
    <col min="780" max="780" width="4.625" style="33" customWidth="1"/>
    <col min="781" max="781" width="8.5" style="33" customWidth="1"/>
    <col min="782" max="783" width="10.75" style="33" customWidth="1"/>
    <col min="784" max="784" width="10.625" style="33" customWidth="1"/>
    <col min="785" max="785" width="16" style="33" customWidth="1"/>
    <col min="786" max="786" width="33" style="33" bestFit="1" customWidth="1"/>
    <col min="787" max="787" width="9.625" style="33" customWidth="1"/>
    <col min="788" max="788" width="18.75" style="33" customWidth="1"/>
    <col min="789" max="789" width="27.625" style="33" customWidth="1"/>
    <col min="790" max="790" width="4.875" style="33" customWidth="1"/>
    <col min="791" max="791" width="13" style="33" bestFit="1" customWidth="1"/>
    <col min="792" max="1026" width="12" style="33"/>
    <col min="1027" max="1027" width="10.75" style="33" bestFit="1" customWidth="1"/>
    <col min="1028" max="1028" width="5.125" style="33" customWidth="1"/>
    <col min="1029" max="1029" width="16.5" style="33" customWidth="1"/>
    <col min="1030" max="1030" width="15.5" style="33" bestFit="1" customWidth="1"/>
    <col min="1031" max="1031" width="15.625" style="33" customWidth="1"/>
    <col min="1032" max="1032" width="11.125" style="33" customWidth="1"/>
    <col min="1033" max="1033" width="11.625" style="33" customWidth="1"/>
    <col min="1034" max="1034" width="12.75" style="33" customWidth="1"/>
    <col min="1035" max="1035" width="3" style="33" customWidth="1"/>
    <col min="1036" max="1036" width="4.625" style="33" customWidth="1"/>
    <col min="1037" max="1037" width="8.5" style="33" customWidth="1"/>
    <col min="1038" max="1039" width="10.75" style="33" customWidth="1"/>
    <col min="1040" max="1040" width="10.625" style="33" customWidth="1"/>
    <col min="1041" max="1041" width="16" style="33" customWidth="1"/>
    <col min="1042" max="1042" width="33" style="33" bestFit="1" customWidth="1"/>
    <col min="1043" max="1043" width="9.625" style="33" customWidth="1"/>
    <col min="1044" max="1044" width="18.75" style="33" customWidth="1"/>
    <col min="1045" max="1045" width="27.625" style="33" customWidth="1"/>
    <col min="1046" max="1046" width="4.875" style="33" customWidth="1"/>
    <col min="1047" max="1047" width="13" style="33" bestFit="1" customWidth="1"/>
    <col min="1048" max="1282" width="12" style="33"/>
    <col min="1283" max="1283" width="10.75" style="33" bestFit="1" customWidth="1"/>
    <col min="1284" max="1284" width="5.125" style="33" customWidth="1"/>
    <col min="1285" max="1285" width="16.5" style="33" customWidth="1"/>
    <col min="1286" max="1286" width="15.5" style="33" bestFit="1" customWidth="1"/>
    <col min="1287" max="1287" width="15.625" style="33" customWidth="1"/>
    <col min="1288" max="1288" width="11.125" style="33" customWidth="1"/>
    <col min="1289" max="1289" width="11.625" style="33" customWidth="1"/>
    <col min="1290" max="1290" width="12.75" style="33" customWidth="1"/>
    <col min="1291" max="1291" width="3" style="33" customWidth="1"/>
    <col min="1292" max="1292" width="4.625" style="33" customWidth="1"/>
    <col min="1293" max="1293" width="8.5" style="33" customWidth="1"/>
    <col min="1294" max="1295" width="10.75" style="33" customWidth="1"/>
    <col min="1296" max="1296" width="10.625" style="33" customWidth="1"/>
    <col min="1297" max="1297" width="16" style="33" customWidth="1"/>
    <col min="1298" max="1298" width="33" style="33" bestFit="1" customWidth="1"/>
    <col min="1299" max="1299" width="9.625" style="33" customWidth="1"/>
    <col min="1300" max="1300" width="18.75" style="33" customWidth="1"/>
    <col min="1301" max="1301" width="27.625" style="33" customWidth="1"/>
    <col min="1302" max="1302" width="4.875" style="33" customWidth="1"/>
    <col min="1303" max="1303" width="13" style="33" bestFit="1" customWidth="1"/>
    <col min="1304" max="1538" width="12" style="33"/>
    <col min="1539" max="1539" width="10.75" style="33" bestFit="1" customWidth="1"/>
    <col min="1540" max="1540" width="5.125" style="33" customWidth="1"/>
    <col min="1541" max="1541" width="16.5" style="33" customWidth="1"/>
    <col min="1542" max="1542" width="15.5" style="33" bestFit="1" customWidth="1"/>
    <col min="1543" max="1543" width="15.625" style="33" customWidth="1"/>
    <col min="1544" max="1544" width="11.125" style="33" customWidth="1"/>
    <col min="1545" max="1545" width="11.625" style="33" customWidth="1"/>
    <col min="1546" max="1546" width="12.75" style="33" customWidth="1"/>
    <col min="1547" max="1547" width="3" style="33" customWidth="1"/>
    <col min="1548" max="1548" width="4.625" style="33" customWidth="1"/>
    <col min="1549" max="1549" width="8.5" style="33" customWidth="1"/>
    <col min="1550" max="1551" width="10.75" style="33" customWidth="1"/>
    <col min="1552" max="1552" width="10.625" style="33" customWidth="1"/>
    <col min="1553" max="1553" width="16" style="33" customWidth="1"/>
    <col min="1554" max="1554" width="33" style="33" bestFit="1" customWidth="1"/>
    <col min="1555" max="1555" width="9.625" style="33" customWidth="1"/>
    <col min="1556" max="1556" width="18.75" style="33" customWidth="1"/>
    <col min="1557" max="1557" width="27.625" style="33" customWidth="1"/>
    <col min="1558" max="1558" width="4.875" style="33" customWidth="1"/>
    <col min="1559" max="1559" width="13" style="33" bestFit="1" customWidth="1"/>
    <col min="1560" max="1794" width="12" style="33"/>
    <col min="1795" max="1795" width="10.75" style="33" bestFit="1" customWidth="1"/>
    <col min="1796" max="1796" width="5.125" style="33" customWidth="1"/>
    <col min="1797" max="1797" width="16.5" style="33" customWidth="1"/>
    <col min="1798" max="1798" width="15.5" style="33" bestFit="1" customWidth="1"/>
    <col min="1799" max="1799" width="15.625" style="33" customWidth="1"/>
    <col min="1800" max="1800" width="11.125" style="33" customWidth="1"/>
    <col min="1801" max="1801" width="11.625" style="33" customWidth="1"/>
    <col min="1802" max="1802" width="12.75" style="33" customWidth="1"/>
    <col min="1803" max="1803" width="3" style="33" customWidth="1"/>
    <col min="1804" max="1804" width="4.625" style="33" customWidth="1"/>
    <col min="1805" max="1805" width="8.5" style="33" customWidth="1"/>
    <col min="1806" max="1807" width="10.75" style="33" customWidth="1"/>
    <col min="1808" max="1808" width="10.625" style="33" customWidth="1"/>
    <col min="1809" max="1809" width="16" style="33" customWidth="1"/>
    <col min="1810" max="1810" width="33" style="33" bestFit="1" customWidth="1"/>
    <col min="1811" max="1811" width="9.625" style="33" customWidth="1"/>
    <col min="1812" max="1812" width="18.75" style="33" customWidth="1"/>
    <col min="1813" max="1813" width="27.625" style="33" customWidth="1"/>
    <col min="1814" max="1814" width="4.875" style="33" customWidth="1"/>
    <col min="1815" max="1815" width="13" style="33" bestFit="1" customWidth="1"/>
    <col min="1816" max="2050" width="12" style="33"/>
    <col min="2051" max="2051" width="10.75" style="33" bestFit="1" customWidth="1"/>
    <col min="2052" max="2052" width="5.125" style="33" customWidth="1"/>
    <col min="2053" max="2053" width="16.5" style="33" customWidth="1"/>
    <col min="2054" max="2054" width="15.5" style="33" bestFit="1" customWidth="1"/>
    <col min="2055" max="2055" width="15.625" style="33" customWidth="1"/>
    <col min="2056" max="2056" width="11.125" style="33" customWidth="1"/>
    <col min="2057" max="2057" width="11.625" style="33" customWidth="1"/>
    <col min="2058" max="2058" width="12.75" style="33" customWidth="1"/>
    <col min="2059" max="2059" width="3" style="33" customWidth="1"/>
    <col min="2060" max="2060" width="4.625" style="33" customWidth="1"/>
    <col min="2061" max="2061" width="8.5" style="33" customWidth="1"/>
    <col min="2062" max="2063" width="10.75" style="33" customWidth="1"/>
    <col min="2064" max="2064" width="10.625" style="33" customWidth="1"/>
    <col min="2065" max="2065" width="16" style="33" customWidth="1"/>
    <col min="2066" max="2066" width="33" style="33" bestFit="1" customWidth="1"/>
    <col min="2067" max="2067" width="9.625" style="33" customWidth="1"/>
    <col min="2068" max="2068" width="18.75" style="33" customWidth="1"/>
    <col min="2069" max="2069" width="27.625" style="33" customWidth="1"/>
    <col min="2070" max="2070" width="4.875" style="33" customWidth="1"/>
    <col min="2071" max="2071" width="13" style="33" bestFit="1" customWidth="1"/>
    <col min="2072" max="2306" width="12" style="33"/>
    <col min="2307" max="2307" width="10.75" style="33" bestFit="1" customWidth="1"/>
    <col min="2308" max="2308" width="5.125" style="33" customWidth="1"/>
    <col min="2309" max="2309" width="16.5" style="33" customWidth="1"/>
    <col min="2310" max="2310" width="15.5" style="33" bestFit="1" customWidth="1"/>
    <col min="2311" max="2311" width="15.625" style="33" customWidth="1"/>
    <col min="2312" max="2312" width="11.125" style="33" customWidth="1"/>
    <col min="2313" max="2313" width="11.625" style="33" customWidth="1"/>
    <col min="2314" max="2314" width="12.75" style="33" customWidth="1"/>
    <col min="2315" max="2315" width="3" style="33" customWidth="1"/>
    <col min="2316" max="2316" width="4.625" style="33" customWidth="1"/>
    <col min="2317" max="2317" width="8.5" style="33" customWidth="1"/>
    <col min="2318" max="2319" width="10.75" style="33" customWidth="1"/>
    <col min="2320" max="2320" width="10.625" style="33" customWidth="1"/>
    <col min="2321" max="2321" width="16" style="33" customWidth="1"/>
    <col min="2322" max="2322" width="33" style="33" bestFit="1" customWidth="1"/>
    <col min="2323" max="2323" width="9.625" style="33" customWidth="1"/>
    <col min="2324" max="2324" width="18.75" style="33" customWidth="1"/>
    <col min="2325" max="2325" width="27.625" style="33" customWidth="1"/>
    <col min="2326" max="2326" width="4.875" style="33" customWidth="1"/>
    <col min="2327" max="2327" width="13" style="33" bestFit="1" customWidth="1"/>
    <col min="2328" max="2562" width="12" style="33"/>
    <col min="2563" max="2563" width="10.75" style="33" bestFit="1" customWidth="1"/>
    <col min="2564" max="2564" width="5.125" style="33" customWidth="1"/>
    <col min="2565" max="2565" width="16.5" style="33" customWidth="1"/>
    <col min="2566" max="2566" width="15.5" style="33" bestFit="1" customWidth="1"/>
    <col min="2567" max="2567" width="15.625" style="33" customWidth="1"/>
    <col min="2568" max="2568" width="11.125" style="33" customWidth="1"/>
    <col min="2569" max="2569" width="11.625" style="33" customWidth="1"/>
    <col min="2570" max="2570" width="12.75" style="33" customWidth="1"/>
    <col min="2571" max="2571" width="3" style="33" customWidth="1"/>
    <col min="2572" max="2572" width="4.625" style="33" customWidth="1"/>
    <col min="2573" max="2573" width="8.5" style="33" customWidth="1"/>
    <col min="2574" max="2575" width="10.75" style="33" customWidth="1"/>
    <col min="2576" max="2576" width="10.625" style="33" customWidth="1"/>
    <col min="2577" max="2577" width="16" style="33" customWidth="1"/>
    <col min="2578" max="2578" width="33" style="33" bestFit="1" customWidth="1"/>
    <col min="2579" max="2579" width="9.625" style="33" customWidth="1"/>
    <col min="2580" max="2580" width="18.75" style="33" customWidth="1"/>
    <col min="2581" max="2581" width="27.625" style="33" customWidth="1"/>
    <col min="2582" max="2582" width="4.875" style="33" customWidth="1"/>
    <col min="2583" max="2583" width="13" style="33" bestFit="1" customWidth="1"/>
    <col min="2584" max="2818" width="12" style="33"/>
    <col min="2819" max="2819" width="10.75" style="33" bestFit="1" customWidth="1"/>
    <col min="2820" max="2820" width="5.125" style="33" customWidth="1"/>
    <col min="2821" max="2821" width="16.5" style="33" customWidth="1"/>
    <col min="2822" max="2822" width="15.5" style="33" bestFit="1" customWidth="1"/>
    <col min="2823" max="2823" width="15.625" style="33" customWidth="1"/>
    <col min="2824" max="2824" width="11.125" style="33" customWidth="1"/>
    <col min="2825" max="2825" width="11.625" style="33" customWidth="1"/>
    <col min="2826" max="2826" width="12.75" style="33" customWidth="1"/>
    <col min="2827" max="2827" width="3" style="33" customWidth="1"/>
    <col min="2828" max="2828" width="4.625" style="33" customWidth="1"/>
    <col min="2829" max="2829" width="8.5" style="33" customWidth="1"/>
    <col min="2830" max="2831" width="10.75" style="33" customWidth="1"/>
    <col min="2832" max="2832" width="10.625" style="33" customWidth="1"/>
    <col min="2833" max="2833" width="16" style="33" customWidth="1"/>
    <col min="2834" max="2834" width="33" style="33" bestFit="1" customWidth="1"/>
    <col min="2835" max="2835" width="9.625" style="33" customWidth="1"/>
    <col min="2836" max="2836" width="18.75" style="33" customWidth="1"/>
    <col min="2837" max="2837" width="27.625" style="33" customWidth="1"/>
    <col min="2838" max="2838" width="4.875" style="33" customWidth="1"/>
    <col min="2839" max="2839" width="13" style="33" bestFit="1" customWidth="1"/>
    <col min="2840" max="3074" width="12" style="33"/>
    <col min="3075" max="3075" width="10.75" style="33" bestFit="1" customWidth="1"/>
    <col min="3076" max="3076" width="5.125" style="33" customWidth="1"/>
    <col min="3077" max="3077" width="16.5" style="33" customWidth="1"/>
    <col min="3078" max="3078" width="15.5" style="33" bestFit="1" customWidth="1"/>
    <col min="3079" max="3079" width="15.625" style="33" customWidth="1"/>
    <col min="3080" max="3080" width="11.125" style="33" customWidth="1"/>
    <col min="3081" max="3081" width="11.625" style="33" customWidth="1"/>
    <col min="3082" max="3082" width="12.75" style="33" customWidth="1"/>
    <col min="3083" max="3083" width="3" style="33" customWidth="1"/>
    <col min="3084" max="3084" width="4.625" style="33" customWidth="1"/>
    <col min="3085" max="3085" width="8.5" style="33" customWidth="1"/>
    <col min="3086" max="3087" width="10.75" style="33" customWidth="1"/>
    <col min="3088" max="3088" width="10.625" style="33" customWidth="1"/>
    <col min="3089" max="3089" width="16" style="33" customWidth="1"/>
    <col min="3090" max="3090" width="33" style="33" bestFit="1" customWidth="1"/>
    <col min="3091" max="3091" width="9.625" style="33" customWidth="1"/>
    <col min="3092" max="3092" width="18.75" style="33" customWidth="1"/>
    <col min="3093" max="3093" width="27.625" style="33" customWidth="1"/>
    <col min="3094" max="3094" width="4.875" style="33" customWidth="1"/>
    <col min="3095" max="3095" width="13" style="33" bestFit="1" customWidth="1"/>
    <col min="3096" max="3330" width="12" style="33"/>
    <col min="3331" max="3331" width="10.75" style="33" bestFit="1" customWidth="1"/>
    <col min="3332" max="3332" width="5.125" style="33" customWidth="1"/>
    <col min="3333" max="3333" width="16.5" style="33" customWidth="1"/>
    <col min="3334" max="3334" width="15.5" style="33" bestFit="1" customWidth="1"/>
    <col min="3335" max="3335" width="15.625" style="33" customWidth="1"/>
    <col min="3336" max="3336" width="11.125" style="33" customWidth="1"/>
    <col min="3337" max="3337" width="11.625" style="33" customWidth="1"/>
    <col min="3338" max="3338" width="12.75" style="33" customWidth="1"/>
    <col min="3339" max="3339" width="3" style="33" customWidth="1"/>
    <col min="3340" max="3340" width="4.625" style="33" customWidth="1"/>
    <col min="3341" max="3341" width="8.5" style="33" customWidth="1"/>
    <col min="3342" max="3343" width="10.75" style="33" customWidth="1"/>
    <col min="3344" max="3344" width="10.625" style="33" customWidth="1"/>
    <col min="3345" max="3345" width="16" style="33" customWidth="1"/>
    <col min="3346" max="3346" width="33" style="33" bestFit="1" customWidth="1"/>
    <col min="3347" max="3347" width="9.625" style="33" customWidth="1"/>
    <col min="3348" max="3348" width="18.75" style="33" customWidth="1"/>
    <col min="3349" max="3349" width="27.625" style="33" customWidth="1"/>
    <col min="3350" max="3350" width="4.875" style="33" customWidth="1"/>
    <col min="3351" max="3351" width="13" style="33" bestFit="1" customWidth="1"/>
    <col min="3352" max="3586" width="12" style="33"/>
    <col min="3587" max="3587" width="10.75" style="33" bestFit="1" customWidth="1"/>
    <col min="3588" max="3588" width="5.125" style="33" customWidth="1"/>
    <col min="3589" max="3589" width="16.5" style="33" customWidth="1"/>
    <col min="3590" max="3590" width="15.5" style="33" bestFit="1" customWidth="1"/>
    <col min="3591" max="3591" width="15.625" style="33" customWidth="1"/>
    <col min="3592" max="3592" width="11.125" style="33" customWidth="1"/>
    <col min="3593" max="3593" width="11.625" style="33" customWidth="1"/>
    <col min="3594" max="3594" width="12.75" style="33" customWidth="1"/>
    <col min="3595" max="3595" width="3" style="33" customWidth="1"/>
    <col min="3596" max="3596" width="4.625" style="33" customWidth="1"/>
    <col min="3597" max="3597" width="8.5" style="33" customWidth="1"/>
    <col min="3598" max="3599" width="10.75" style="33" customWidth="1"/>
    <col min="3600" max="3600" width="10.625" style="33" customWidth="1"/>
    <col min="3601" max="3601" width="16" style="33" customWidth="1"/>
    <col min="3602" max="3602" width="33" style="33" bestFit="1" customWidth="1"/>
    <col min="3603" max="3603" width="9.625" style="33" customWidth="1"/>
    <col min="3604" max="3604" width="18.75" style="33" customWidth="1"/>
    <col min="3605" max="3605" width="27.625" style="33" customWidth="1"/>
    <col min="3606" max="3606" width="4.875" style="33" customWidth="1"/>
    <col min="3607" max="3607" width="13" style="33" bestFit="1" customWidth="1"/>
    <col min="3608" max="3842" width="12" style="33"/>
    <col min="3843" max="3843" width="10.75" style="33" bestFit="1" customWidth="1"/>
    <col min="3844" max="3844" width="5.125" style="33" customWidth="1"/>
    <col min="3845" max="3845" width="16.5" style="33" customWidth="1"/>
    <col min="3846" max="3846" width="15.5" style="33" bestFit="1" customWidth="1"/>
    <col min="3847" max="3847" width="15.625" style="33" customWidth="1"/>
    <col min="3848" max="3848" width="11.125" style="33" customWidth="1"/>
    <col min="3849" max="3849" width="11.625" style="33" customWidth="1"/>
    <col min="3850" max="3850" width="12.75" style="33" customWidth="1"/>
    <col min="3851" max="3851" width="3" style="33" customWidth="1"/>
    <col min="3852" max="3852" width="4.625" style="33" customWidth="1"/>
    <col min="3853" max="3853" width="8.5" style="33" customWidth="1"/>
    <col min="3854" max="3855" width="10.75" style="33" customWidth="1"/>
    <col min="3856" max="3856" width="10.625" style="33" customWidth="1"/>
    <col min="3857" max="3857" width="16" style="33" customWidth="1"/>
    <col min="3858" max="3858" width="33" style="33" bestFit="1" customWidth="1"/>
    <col min="3859" max="3859" width="9.625" style="33" customWidth="1"/>
    <col min="3860" max="3860" width="18.75" style="33" customWidth="1"/>
    <col min="3861" max="3861" width="27.625" style="33" customWidth="1"/>
    <col min="3862" max="3862" width="4.875" style="33" customWidth="1"/>
    <col min="3863" max="3863" width="13" style="33" bestFit="1" customWidth="1"/>
    <col min="3864" max="4098" width="12" style="33"/>
    <col min="4099" max="4099" width="10.75" style="33" bestFit="1" customWidth="1"/>
    <col min="4100" max="4100" width="5.125" style="33" customWidth="1"/>
    <col min="4101" max="4101" width="16.5" style="33" customWidth="1"/>
    <col min="4102" max="4102" width="15.5" style="33" bestFit="1" customWidth="1"/>
    <col min="4103" max="4103" width="15.625" style="33" customWidth="1"/>
    <col min="4104" max="4104" width="11.125" style="33" customWidth="1"/>
    <col min="4105" max="4105" width="11.625" style="33" customWidth="1"/>
    <col min="4106" max="4106" width="12.75" style="33" customWidth="1"/>
    <col min="4107" max="4107" width="3" style="33" customWidth="1"/>
    <col min="4108" max="4108" width="4.625" style="33" customWidth="1"/>
    <col min="4109" max="4109" width="8.5" style="33" customWidth="1"/>
    <col min="4110" max="4111" width="10.75" style="33" customWidth="1"/>
    <col min="4112" max="4112" width="10.625" style="33" customWidth="1"/>
    <col min="4113" max="4113" width="16" style="33" customWidth="1"/>
    <col min="4114" max="4114" width="33" style="33" bestFit="1" customWidth="1"/>
    <col min="4115" max="4115" width="9.625" style="33" customWidth="1"/>
    <col min="4116" max="4116" width="18.75" style="33" customWidth="1"/>
    <col min="4117" max="4117" width="27.625" style="33" customWidth="1"/>
    <col min="4118" max="4118" width="4.875" style="33" customWidth="1"/>
    <col min="4119" max="4119" width="13" style="33" bestFit="1" customWidth="1"/>
    <col min="4120" max="4354" width="12" style="33"/>
    <col min="4355" max="4355" width="10.75" style="33" bestFit="1" customWidth="1"/>
    <col min="4356" max="4356" width="5.125" style="33" customWidth="1"/>
    <col min="4357" max="4357" width="16.5" style="33" customWidth="1"/>
    <col min="4358" max="4358" width="15.5" style="33" bestFit="1" customWidth="1"/>
    <col min="4359" max="4359" width="15.625" style="33" customWidth="1"/>
    <col min="4360" max="4360" width="11.125" style="33" customWidth="1"/>
    <col min="4361" max="4361" width="11.625" style="33" customWidth="1"/>
    <col min="4362" max="4362" width="12.75" style="33" customWidth="1"/>
    <col min="4363" max="4363" width="3" style="33" customWidth="1"/>
    <col min="4364" max="4364" width="4.625" style="33" customWidth="1"/>
    <col min="4365" max="4365" width="8.5" style="33" customWidth="1"/>
    <col min="4366" max="4367" width="10.75" style="33" customWidth="1"/>
    <col min="4368" max="4368" width="10.625" style="33" customWidth="1"/>
    <col min="4369" max="4369" width="16" style="33" customWidth="1"/>
    <col min="4370" max="4370" width="33" style="33" bestFit="1" customWidth="1"/>
    <col min="4371" max="4371" width="9.625" style="33" customWidth="1"/>
    <col min="4372" max="4372" width="18.75" style="33" customWidth="1"/>
    <col min="4373" max="4373" width="27.625" style="33" customWidth="1"/>
    <col min="4374" max="4374" width="4.875" style="33" customWidth="1"/>
    <col min="4375" max="4375" width="13" style="33" bestFit="1" customWidth="1"/>
    <col min="4376" max="4610" width="12" style="33"/>
    <col min="4611" max="4611" width="10.75" style="33" bestFit="1" customWidth="1"/>
    <col min="4612" max="4612" width="5.125" style="33" customWidth="1"/>
    <col min="4613" max="4613" width="16.5" style="33" customWidth="1"/>
    <col min="4614" max="4614" width="15.5" style="33" bestFit="1" customWidth="1"/>
    <col min="4615" max="4615" width="15.625" style="33" customWidth="1"/>
    <col min="4616" max="4616" width="11.125" style="33" customWidth="1"/>
    <col min="4617" max="4617" width="11.625" style="33" customWidth="1"/>
    <col min="4618" max="4618" width="12.75" style="33" customWidth="1"/>
    <col min="4619" max="4619" width="3" style="33" customWidth="1"/>
    <col min="4620" max="4620" width="4.625" style="33" customWidth="1"/>
    <col min="4621" max="4621" width="8.5" style="33" customWidth="1"/>
    <col min="4622" max="4623" width="10.75" style="33" customWidth="1"/>
    <col min="4624" max="4624" width="10.625" style="33" customWidth="1"/>
    <col min="4625" max="4625" width="16" style="33" customWidth="1"/>
    <col min="4626" max="4626" width="33" style="33" bestFit="1" customWidth="1"/>
    <col min="4627" max="4627" width="9.625" style="33" customWidth="1"/>
    <col min="4628" max="4628" width="18.75" style="33" customWidth="1"/>
    <col min="4629" max="4629" width="27.625" style="33" customWidth="1"/>
    <col min="4630" max="4630" width="4.875" style="33" customWidth="1"/>
    <col min="4631" max="4631" width="13" style="33" bestFit="1" customWidth="1"/>
    <col min="4632" max="4866" width="12" style="33"/>
    <col min="4867" max="4867" width="10.75" style="33" bestFit="1" customWidth="1"/>
    <col min="4868" max="4868" width="5.125" style="33" customWidth="1"/>
    <col min="4869" max="4869" width="16.5" style="33" customWidth="1"/>
    <col min="4870" max="4870" width="15.5" style="33" bestFit="1" customWidth="1"/>
    <col min="4871" max="4871" width="15.625" style="33" customWidth="1"/>
    <col min="4872" max="4872" width="11.125" style="33" customWidth="1"/>
    <col min="4873" max="4873" width="11.625" style="33" customWidth="1"/>
    <col min="4874" max="4874" width="12.75" style="33" customWidth="1"/>
    <col min="4875" max="4875" width="3" style="33" customWidth="1"/>
    <col min="4876" max="4876" width="4.625" style="33" customWidth="1"/>
    <col min="4877" max="4877" width="8.5" style="33" customWidth="1"/>
    <col min="4878" max="4879" width="10.75" style="33" customWidth="1"/>
    <col min="4880" max="4880" width="10.625" style="33" customWidth="1"/>
    <col min="4881" max="4881" width="16" style="33" customWidth="1"/>
    <col min="4882" max="4882" width="33" style="33" bestFit="1" customWidth="1"/>
    <col min="4883" max="4883" width="9.625" style="33" customWidth="1"/>
    <col min="4884" max="4884" width="18.75" style="33" customWidth="1"/>
    <col min="4885" max="4885" width="27.625" style="33" customWidth="1"/>
    <col min="4886" max="4886" width="4.875" style="33" customWidth="1"/>
    <col min="4887" max="4887" width="13" style="33" bestFit="1" customWidth="1"/>
    <col min="4888" max="5122" width="12" style="33"/>
    <col min="5123" max="5123" width="10.75" style="33" bestFit="1" customWidth="1"/>
    <col min="5124" max="5124" width="5.125" style="33" customWidth="1"/>
    <col min="5125" max="5125" width="16.5" style="33" customWidth="1"/>
    <col min="5126" max="5126" width="15.5" style="33" bestFit="1" customWidth="1"/>
    <col min="5127" max="5127" width="15.625" style="33" customWidth="1"/>
    <col min="5128" max="5128" width="11.125" style="33" customWidth="1"/>
    <col min="5129" max="5129" width="11.625" style="33" customWidth="1"/>
    <col min="5130" max="5130" width="12.75" style="33" customWidth="1"/>
    <col min="5131" max="5131" width="3" style="33" customWidth="1"/>
    <col min="5132" max="5132" width="4.625" style="33" customWidth="1"/>
    <col min="5133" max="5133" width="8.5" style="33" customWidth="1"/>
    <col min="5134" max="5135" width="10.75" style="33" customWidth="1"/>
    <col min="5136" max="5136" width="10.625" style="33" customWidth="1"/>
    <col min="5137" max="5137" width="16" style="33" customWidth="1"/>
    <col min="5138" max="5138" width="33" style="33" bestFit="1" customWidth="1"/>
    <col min="5139" max="5139" width="9.625" style="33" customWidth="1"/>
    <col min="5140" max="5140" width="18.75" style="33" customWidth="1"/>
    <col min="5141" max="5141" width="27.625" style="33" customWidth="1"/>
    <col min="5142" max="5142" width="4.875" style="33" customWidth="1"/>
    <col min="5143" max="5143" width="13" style="33" bestFit="1" customWidth="1"/>
    <col min="5144" max="5378" width="12" style="33"/>
    <col min="5379" max="5379" width="10.75" style="33" bestFit="1" customWidth="1"/>
    <col min="5380" max="5380" width="5.125" style="33" customWidth="1"/>
    <col min="5381" max="5381" width="16.5" style="33" customWidth="1"/>
    <col min="5382" max="5382" width="15.5" style="33" bestFit="1" customWidth="1"/>
    <col min="5383" max="5383" width="15.625" style="33" customWidth="1"/>
    <col min="5384" max="5384" width="11.125" style="33" customWidth="1"/>
    <col min="5385" max="5385" width="11.625" style="33" customWidth="1"/>
    <col min="5386" max="5386" width="12.75" style="33" customWidth="1"/>
    <col min="5387" max="5387" width="3" style="33" customWidth="1"/>
    <col min="5388" max="5388" width="4.625" style="33" customWidth="1"/>
    <col min="5389" max="5389" width="8.5" style="33" customWidth="1"/>
    <col min="5390" max="5391" width="10.75" style="33" customWidth="1"/>
    <col min="5392" max="5392" width="10.625" style="33" customWidth="1"/>
    <col min="5393" max="5393" width="16" style="33" customWidth="1"/>
    <col min="5394" max="5394" width="33" style="33" bestFit="1" customWidth="1"/>
    <col min="5395" max="5395" width="9.625" style="33" customWidth="1"/>
    <col min="5396" max="5396" width="18.75" style="33" customWidth="1"/>
    <col min="5397" max="5397" width="27.625" style="33" customWidth="1"/>
    <col min="5398" max="5398" width="4.875" style="33" customWidth="1"/>
    <col min="5399" max="5399" width="13" style="33" bestFit="1" customWidth="1"/>
    <col min="5400" max="5634" width="12" style="33"/>
    <col min="5635" max="5635" width="10.75" style="33" bestFit="1" customWidth="1"/>
    <col min="5636" max="5636" width="5.125" style="33" customWidth="1"/>
    <col min="5637" max="5637" width="16.5" style="33" customWidth="1"/>
    <col min="5638" max="5638" width="15.5" style="33" bestFit="1" customWidth="1"/>
    <col min="5639" max="5639" width="15.625" style="33" customWidth="1"/>
    <col min="5640" max="5640" width="11.125" style="33" customWidth="1"/>
    <col min="5641" max="5641" width="11.625" style="33" customWidth="1"/>
    <col min="5642" max="5642" width="12.75" style="33" customWidth="1"/>
    <col min="5643" max="5643" width="3" style="33" customWidth="1"/>
    <col min="5644" max="5644" width="4.625" style="33" customWidth="1"/>
    <col min="5645" max="5645" width="8.5" style="33" customWidth="1"/>
    <col min="5646" max="5647" width="10.75" style="33" customWidth="1"/>
    <col min="5648" max="5648" width="10.625" style="33" customWidth="1"/>
    <col min="5649" max="5649" width="16" style="33" customWidth="1"/>
    <col min="5650" max="5650" width="33" style="33" bestFit="1" customWidth="1"/>
    <col min="5651" max="5651" width="9.625" style="33" customWidth="1"/>
    <col min="5652" max="5652" width="18.75" style="33" customWidth="1"/>
    <col min="5653" max="5653" width="27.625" style="33" customWidth="1"/>
    <col min="5654" max="5654" width="4.875" style="33" customWidth="1"/>
    <col min="5655" max="5655" width="13" style="33" bestFit="1" customWidth="1"/>
    <col min="5656" max="5890" width="12" style="33"/>
    <col min="5891" max="5891" width="10.75" style="33" bestFit="1" customWidth="1"/>
    <col min="5892" max="5892" width="5.125" style="33" customWidth="1"/>
    <col min="5893" max="5893" width="16.5" style="33" customWidth="1"/>
    <col min="5894" max="5894" width="15.5" style="33" bestFit="1" customWidth="1"/>
    <col min="5895" max="5895" width="15.625" style="33" customWidth="1"/>
    <col min="5896" max="5896" width="11.125" style="33" customWidth="1"/>
    <col min="5897" max="5897" width="11.625" style="33" customWidth="1"/>
    <col min="5898" max="5898" width="12.75" style="33" customWidth="1"/>
    <col min="5899" max="5899" width="3" style="33" customWidth="1"/>
    <col min="5900" max="5900" width="4.625" style="33" customWidth="1"/>
    <col min="5901" max="5901" width="8.5" style="33" customWidth="1"/>
    <col min="5902" max="5903" width="10.75" style="33" customWidth="1"/>
    <col min="5904" max="5904" width="10.625" style="33" customWidth="1"/>
    <col min="5905" max="5905" width="16" style="33" customWidth="1"/>
    <col min="5906" max="5906" width="33" style="33" bestFit="1" customWidth="1"/>
    <col min="5907" max="5907" width="9.625" style="33" customWidth="1"/>
    <col min="5908" max="5908" width="18.75" style="33" customWidth="1"/>
    <col min="5909" max="5909" width="27.625" style="33" customWidth="1"/>
    <col min="5910" max="5910" width="4.875" style="33" customWidth="1"/>
    <col min="5911" max="5911" width="13" style="33" bestFit="1" customWidth="1"/>
    <col min="5912" max="6146" width="12" style="33"/>
    <col min="6147" max="6147" width="10.75" style="33" bestFit="1" customWidth="1"/>
    <col min="6148" max="6148" width="5.125" style="33" customWidth="1"/>
    <col min="6149" max="6149" width="16.5" style="33" customWidth="1"/>
    <col min="6150" max="6150" width="15.5" style="33" bestFit="1" customWidth="1"/>
    <col min="6151" max="6151" width="15.625" style="33" customWidth="1"/>
    <col min="6152" max="6152" width="11.125" style="33" customWidth="1"/>
    <col min="6153" max="6153" width="11.625" style="33" customWidth="1"/>
    <col min="6154" max="6154" width="12.75" style="33" customWidth="1"/>
    <col min="6155" max="6155" width="3" style="33" customWidth="1"/>
    <col min="6156" max="6156" width="4.625" style="33" customWidth="1"/>
    <col min="6157" max="6157" width="8.5" style="33" customWidth="1"/>
    <col min="6158" max="6159" width="10.75" style="33" customWidth="1"/>
    <col min="6160" max="6160" width="10.625" style="33" customWidth="1"/>
    <col min="6161" max="6161" width="16" style="33" customWidth="1"/>
    <col min="6162" max="6162" width="33" style="33" bestFit="1" customWidth="1"/>
    <col min="6163" max="6163" width="9.625" style="33" customWidth="1"/>
    <col min="6164" max="6164" width="18.75" style="33" customWidth="1"/>
    <col min="6165" max="6165" width="27.625" style="33" customWidth="1"/>
    <col min="6166" max="6166" width="4.875" style="33" customWidth="1"/>
    <col min="6167" max="6167" width="13" style="33" bestFit="1" customWidth="1"/>
    <col min="6168" max="6402" width="12" style="33"/>
    <col min="6403" max="6403" width="10.75" style="33" bestFit="1" customWidth="1"/>
    <col min="6404" max="6404" width="5.125" style="33" customWidth="1"/>
    <col min="6405" max="6405" width="16.5" style="33" customWidth="1"/>
    <col min="6406" max="6406" width="15.5" style="33" bestFit="1" customWidth="1"/>
    <col min="6407" max="6407" width="15.625" style="33" customWidth="1"/>
    <col min="6408" max="6408" width="11.125" style="33" customWidth="1"/>
    <col min="6409" max="6409" width="11.625" style="33" customWidth="1"/>
    <col min="6410" max="6410" width="12.75" style="33" customWidth="1"/>
    <col min="6411" max="6411" width="3" style="33" customWidth="1"/>
    <col min="6412" max="6412" width="4.625" style="33" customWidth="1"/>
    <col min="6413" max="6413" width="8.5" style="33" customWidth="1"/>
    <col min="6414" max="6415" width="10.75" style="33" customWidth="1"/>
    <col min="6416" max="6416" width="10.625" style="33" customWidth="1"/>
    <col min="6417" max="6417" width="16" style="33" customWidth="1"/>
    <col min="6418" max="6418" width="33" style="33" bestFit="1" customWidth="1"/>
    <col min="6419" max="6419" width="9.625" style="33" customWidth="1"/>
    <col min="6420" max="6420" width="18.75" style="33" customWidth="1"/>
    <col min="6421" max="6421" width="27.625" style="33" customWidth="1"/>
    <col min="6422" max="6422" width="4.875" style="33" customWidth="1"/>
    <col min="6423" max="6423" width="13" style="33" bestFit="1" customWidth="1"/>
    <col min="6424" max="6658" width="12" style="33"/>
    <col min="6659" max="6659" width="10.75" style="33" bestFit="1" customWidth="1"/>
    <col min="6660" max="6660" width="5.125" style="33" customWidth="1"/>
    <col min="6661" max="6661" width="16.5" style="33" customWidth="1"/>
    <col min="6662" max="6662" width="15.5" style="33" bestFit="1" customWidth="1"/>
    <col min="6663" max="6663" width="15.625" style="33" customWidth="1"/>
    <col min="6664" max="6664" width="11.125" style="33" customWidth="1"/>
    <col min="6665" max="6665" width="11.625" style="33" customWidth="1"/>
    <col min="6666" max="6666" width="12.75" style="33" customWidth="1"/>
    <col min="6667" max="6667" width="3" style="33" customWidth="1"/>
    <col min="6668" max="6668" width="4.625" style="33" customWidth="1"/>
    <col min="6669" max="6669" width="8.5" style="33" customWidth="1"/>
    <col min="6670" max="6671" width="10.75" style="33" customWidth="1"/>
    <col min="6672" max="6672" width="10.625" style="33" customWidth="1"/>
    <col min="6673" max="6673" width="16" style="33" customWidth="1"/>
    <col min="6674" max="6674" width="33" style="33" bestFit="1" customWidth="1"/>
    <col min="6675" max="6675" width="9.625" style="33" customWidth="1"/>
    <col min="6676" max="6676" width="18.75" style="33" customWidth="1"/>
    <col min="6677" max="6677" width="27.625" style="33" customWidth="1"/>
    <col min="6678" max="6678" width="4.875" style="33" customWidth="1"/>
    <col min="6679" max="6679" width="13" style="33" bestFit="1" customWidth="1"/>
    <col min="6680" max="6914" width="12" style="33"/>
    <col min="6915" max="6915" width="10.75" style="33" bestFit="1" customWidth="1"/>
    <col min="6916" max="6916" width="5.125" style="33" customWidth="1"/>
    <col min="6917" max="6917" width="16.5" style="33" customWidth="1"/>
    <col min="6918" max="6918" width="15.5" style="33" bestFit="1" customWidth="1"/>
    <col min="6919" max="6919" width="15.625" style="33" customWidth="1"/>
    <col min="6920" max="6920" width="11.125" style="33" customWidth="1"/>
    <col min="6921" max="6921" width="11.625" style="33" customWidth="1"/>
    <col min="6922" max="6922" width="12.75" style="33" customWidth="1"/>
    <col min="6923" max="6923" width="3" style="33" customWidth="1"/>
    <col min="6924" max="6924" width="4.625" style="33" customWidth="1"/>
    <col min="6925" max="6925" width="8.5" style="33" customWidth="1"/>
    <col min="6926" max="6927" width="10.75" style="33" customWidth="1"/>
    <col min="6928" max="6928" width="10.625" style="33" customWidth="1"/>
    <col min="6929" max="6929" width="16" style="33" customWidth="1"/>
    <col min="6930" max="6930" width="33" style="33" bestFit="1" customWidth="1"/>
    <col min="6931" max="6931" width="9.625" style="33" customWidth="1"/>
    <col min="6932" max="6932" width="18.75" style="33" customWidth="1"/>
    <col min="6933" max="6933" width="27.625" style="33" customWidth="1"/>
    <col min="6934" max="6934" width="4.875" style="33" customWidth="1"/>
    <col min="6935" max="6935" width="13" style="33" bestFit="1" customWidth="1"/>
    <col min="6936" max="7170" width="12" style="33"/>
    <col min="7171" max="7171" width="10.75" style="33" bestFit="1" customWidth="1"/>
    <col min="7172" max="7172" width="5.125" style="33" customWidth="1"/>
    <col min="7173" max="7173" width="16.5" style="33" customWidth="1"/>
    <col min="7174" max="7174" width="15.5" style="33" bestFit="1" customWidth="1"/>
    <col min="7175" max="7175" width="15.625" style="33" customWidth="1"/>
    <col min="7176" max="7176" width="11.125" style="33" customWidth="1"/>
    <col min="7177" max="7177" width="11.625" style="33" customWidth="1"/>
    <col min="7178" max="7178" width="12.75" style="33" customWidth="1"/>
    <col min="7179" max="7179" width="3" style="33" customWidth="1"/>
    <col min="7180" max="7180" width="4.625" style="33" customWidth="1"/>
    <col min="7181" max="7181" width="8.5" style="33" customWidth="1"/>
    <col min="7182" max="7183" width="10.75" style="33" customWidth="1"/>
    <col min="7184" max="7184" width="10.625" style="33" customWidth="1"/>
    <col min="7185" max="7185" width="16" style="33" customWidth="1"/>
    <col min="7186" max="7186" width="33" style="33" bestFit="1" customWidth="1"/>
    <col min="7187" max="7187" width="9.625" style="33" customWidth="1"/>
    <col min="7188" max="7188" width="18.75" style="33" customWidth="1"/>
    <col min="7189" max="7189" width="27.625" style="33" customWidth="1"/>
    <col min="7190" max="7190" width="4.875" style="33" customWidth="1"/>
    <col min="7191" max="7191" width="13" style="33" bestFit="1" customWidth="1"/>
    <col min="7192" max="7426" width="12" style="33"/>
    <col min="7427" max="7427" width="10.75" style="33" bestFit="1" customWidth="1"/>
    <col min="7428" max="7428" width="5.125" style="33" customWidth="1"/>
    <col min="7429" max="7429" width="16.5" style="33" customWidth="1"/>
    <col min="7430" max="7430" width="15.5" style="33" bestFit="1" customWidth="1"/>
    <col min="7431" max="7431" width="15.625" style="33" customWidth="1"/>
    <col min="7432" max="7432" width="11.125" style="33" customWidth="1"/>
    <col min="7433" max="7433" width="11.625" style="33" customWidth="1"/>
    <col min="7434" max="7434" width="12.75" style="33" customWidth="1"/>
    <col min="7435" max="7435" width="3" style="33" customWidth="1"/>
    <col min="7436" max="7436" width="4.625" style="33" customWidth="1"/>
    <col min="7437" max="7437" width="8.5" style="33" customWidth="1"/>
    <col min="7438" max="7439" width="10.75" style="33" customWidth="1"/>
    <col min="7440" max="7440" width="10.625" style="33" customWidth="1"/>
    <col min="7441" max="7441" width="16" style="33" customWidth="1"/>
    <col min="7442" max="7442" width="33" style="33" bestFit="1" customWidth="1"/>
    <col min="7443" max="7443" width="9.625" style="33" customWidth="1"/>
    <col min="7444" max="7444" width="18.75" style="33" customWidth="1"/>
    <col min="7445" max="7445" width="27.625" style="33" customWidth="1"/>
    <col min="7446" max="7446" width="4.875" style="33" customWidth="1"/>
    <col min="7447" max="7447" width="13" style="33" bestFit="1" customWidth="1"/>
    <col min="7448" max="7682" width="12" style="33"/>
    <col min="7683" max="7683" width="10.75" style="33" bestFit="1" customWidth="1"/>
    <col min="7684" max="7684" width="5.125" style="33" customWidth="1"/>
    <col min="7685" max="7685" width="16.5" style="33" customWidth="1"/>
    <col min="7686" max="7686" width="15.5" style="33" bestFit="1" customWidth="1"/>
    <col min="7687" max="7687" width="15.625" style="33" customWidth="1"/>
    <col min="7688" max="7688" width="11.125" style="33" customWidth="1"/>
    <col min="7689" max="7689" width="11.625" style="33" customWidth="1"/>
    <col min="7690" max="7690" width="12.75" style="33" customWidth="1"/>
    <col min="7691" max="7691" width="3" style="33" customWidth="1"/>
    <col min="7692" max="7692" width="4.625" style="33" customWidth="1"/>
    <col min="7693" max="7693" width="8.5" style="33" customWidth="1"/>
    <col min="7694" max="7695" width="10.75" style="33" customWidth="1"/>
    <col min="7696" max="7696" width="10.625" style="33" customWidth="1"/>
    <col min="7697" max="7697" width="16" style="33" customWidth="1"/>
    <col min="7698" max="7698" width="33" style="33" bestFit="1" customWidth="1"/>
    <col min="7699" max="7699" width="9.625" style="33" customWidth="1"/>
    <col min="7700" max="7700" width="18.75" style="33" customWidth="1"/>
    <col min="7701" max="7701" width="27.625" style="33" customWidth="1"/>
    <col min="7702" max="7702" width="4.875" style="33" customWidth="1"/>
    <col min="7703" max="7703" width="13" style="33" bestFit="1" customWidth="1"/>
    <col min="7704" max="7938" width="12" style="33"/>
    <col min="7939" max="7939" width="10.75" style="33" bestFit="1" customWidth="1"/>
    <col min="7940" max="7940" width="5.125" style="33" customWidth="1"/>
    <col min="7941" max="7941" width="16.5" style="33" customWidth="1"/>
    <col min="7942" max="7942" width="15.5" style="33" bestFit="1" customWidth="1"/>
    <col min="7943" max="7943" width="15.625" style="33" customWidth="1"/>
    <col min="7944" max="7944" width="11.125" style="33" customWidth="1"/>
    <col min="7945" max="7945" width="11.625" style="33" customWidth="1"/>
    <col min="7946" max="7946" width="12.75" style="33" customWidth="1"/>
    <col min="7947" max="7947" width="3" style="33" customWidth="1"/>
    <col min="7948" max="7948" width="4.625" style="33" customWidth="1"/>
    <col min="7949" max="7949" width="8.5" style="33" customWidth="1"/>
    <col min="7950" max="7951" width="10.75" style="33" customWidth="1"/>
    <col min="7952" max="7952" width="10.625" style="33" customWidth="1"/>
    <col min="7953" max="7953" width="16" style="33" customWidth="1"/>
    <col min="7954" max="7954" width="33" style="33" bestFit="1" customWidth="1"/>
    <col min="7955" max="7955" width="9.625" style="33" customWidth="1"/>
    <col min="7956" max="7956" width="18.75" style="33" customWidth="1"/>
    <col min="7957" max="7957" width="27.625" style="33" customWidth="1"/>
    <col min="7958" max="7958" width="4.875" style="33" customWidth="1"/>
    <col min="7959" max="7959" width="13" style="33" bestFit="1" customWidth="1"/>
    <col min="7960" max="8194" width="12" style="33"/>
    <col min="8195" max="8195" width="10.75" style="33" bestFit="1" customWidth="1"/>
    <col min="8196" max="8196" width="5.125" style="33" customWidth="1"/>
    <col min="8197" max="8197" width="16.5" style="33" customWidth="1"/>
    <col min="8198" max="8198" width="15.5" style="33" bestFit="1" customWidth="1"/>
    <col min="8199" max="8199" width="15.625" style="33" customWidth="1"/>
    <col min="8200" max="8200" width="11.125" style="33" customWidth="1"/>
    <col min="8201" max="8201" width="11.625" style="33" customWidth="1"/>
    <col min="8202" max="8202" width="12.75" style="33" customWidth="1"/>
    <col min="8203" max="8203" width="3" style="33" customWidth="1"/>
    <col min="8204" max="8204" width="4.625" style="33" customWidth="1"/>
    <col min="8205" max="8205" width="8.5" style="33" customWidth="1"/>
    <col min="8206" max="8207" width="10.75" style="33" customWidth="1"/>
    <col min="8208" max="8208" width="10.625" style="33" customWidth="1"/>
    <col min="8209" max="8209" width="16" style="33" customWidth="1"/>
    <col min="8210" max="8210" width="33" style="33" bestFit="1" customWidth="1"/>
    <col min="8211" max="8211" width="9.625" style="33" customWidth="1"/>
    <col min="8212" max="8212" width="18.75" style="33" customWidth="1"/>
    <col min="8213" max="8213" width="27.625" style="33" customWidth="1"/>
    <col min="8214" max="8214" width="4.875" style="33" customWidth="1"/>
    <col min="8215" max="8215" width="13" style="33" bestFit="1" customWidth="1"/>
    <col min="8216" max="8450" width="12" style="33"/>
    <col min="8451" max="8451" width="10.75" style="33" bestFit="1" customWidth="1"/>
    <col min="8452" max="8452" width="5.125" style="33" customWidth="1"/>
    <col min="8453" max="8453" width="16.5" style="33" customWidth="1"/>
    <col min="8454" max="8454" width="15.5" style="33" bestFit="1" customWidth="1"/>
    <col min="8455" max="8455" width="15.625" style="33" customWidth="1"/>
    <col min="8456" max="8456" width="11.125" style="33" customWidth="1"/>
    <col min="8457" max="8457" width="11.625" style="33" customWidth="1"/>
    <col min="8458" max="8458" width="12.75" style="33" customWidth="1"/>
    <col min="8459" max="8459" width="3" style="33" customWidth="1"/>
    <col min="8460" max="8460" width="4.625" style="33" customWidth="1"/>
    <col min="8461" max="8461" width="8.5" style="33" customWidth="1"/>
    <col min="8462" max="8463" width="10.75" style="33" customWidth="1"/>
    <col min="8464" max="8464" width="10.625" style="33" customWidth="1"/>
    <col min="8465" max="8465" width="16" style="33" customWidth="1"/>
    <col min="8466" max="8466" width="33" style="33" bestFit="1" customWidth="1"/>
    <col min="8467" max="8467" width="9.625" style="33" customWidth="1"/>
    <col min="8468" max="8468" width="18.75" style="33" customWidth="1"/>
    <col min="8469" max="8469" width="27.625" style="33" customWidth="1"/>
    <col min="8470" max="8470" width="4.875" style="33" customWidth="1"/>
    <col min="8471" max="8471" width="13" style="33" bestFit="1" customWidth="1"/>
    <col min="8472" max="8706" width="12" style="33"/>
    <col min="8707" max="8707" width="10.75" style="33" bestFit="1" customWidth="1"/>
    <col min="8708" max="8708" width="5.125" style="33" customWidth="1"/>
    <col min="8709" max="8709" width="16.5" style="33" customWidth="1"/>
    <col min="8710" max="8710" width="15.5" style="33" bestFit="1" customWidth="1"/>
    <col min="8711" max="8711" width="15.625" style="33" customWidth="1"/>
    <col min="8712" max="8712" width="11.125" style="33" customWidth="1"/>
    <col min="8713" max="8713" width="11.625" style="33" customWidth="1"/>
    <col min="8714" max="8714" width="12.75" style="33" customWidth="1"/>
    <col min="8715" max="8715" width="3" style="33" customWidth="1"/>
    <col min="8716" max="8716" width="4.625" style="33" customWidth="1"/>
    <col min="8717" max="8717" width="8.5" style="33" customWidth="1"/>
    <col min="8718" max="8719" width="10.75" style="33" customWidth="1"/>
    <col min="8720" max="8720" width="10.625" style="33" customWidth="1"/>
    <col min="8721" max="8721" width="16" style="33" customWidth="1"/>
    <col min="8722" max="8722" width="33" style="33" bestFit="1" customWidth="1"/>
    <col min="8723" max="8723" width="9.625" style="33" customWidth="1"/>
    <col min="8724" max="8724" width="18.75" style="33" customWidth="1"/>
    <col min="8725" max="8725" width="27.625" style="33" customWidth="1"/>
    <col min="8726" max="8726" width="4.875" style="33" customWidth="1"/>
    <col min="8727" max="8727" width="13" style="33" bestFit="1" customWidth="1"/>
    <col min="8728" max="8962" width="12" style="33"/>
    <col min="8963" max="8963" width="10.75" style="33" bestFit="1" customWidth="1"/>
    <col min="8964" max="8964" width="5.125" style="33" customWidth="1"/>
    <col min="8965" max="8965" width="16.5" style="33" customWidth="1"/>
    <col min="8966" max="8966" width="15.5" style="33" bestFit="1" customWidth="1"/>
    <col min="8967" max="8967" width="15.625" style="33" customWidth="1"/>
    <col min="8968" max="8968" width="11.125" style="33" customWidth="1"/>
    <col min="8969" max="8969" width="11.625" style="33" customWidth="1"/>
    <col min="8970" max="8970" width="12.75" style="33" customWidth="1"/>
    <col min="8971" max="8971" width="3" style="33" customWidth="1"/>
    <col min="8972" max="8972" width="4.625" style="33" customWidth="1"/>
    <col min="8973" max="8973" width="8.5" style="33" customWidth="1"/>
    <col min="8974" max="8975" width="10.75" style="33" customWidth="1"/>
    <col min="8976" max="8976" width="10.625" style="33" customWidth="1"/>
    <col min="8977" max="8977" width="16" style="33" customWidth="1"/>
    <col min="8978" max="8978" width="33" style="33" bestFit="1" customWidth="1"/>
    <col min="8979" max="8979" width="9.625" style="33" customWidth="1"/>
    <col min="8980" max="8980" width="18.75" style="33" customWidth="1"/>
    <col min="8981" max="8981" width="27.625" style="33" customWidth="1"/>
    <col min="8982" max="8982" width="4.875" style="33" customWidth="1"/>
    <col min="8983" max="8983" width="13" style="33" bestFit="1" customWidth="1"/>
    <col min="8984" max="9218" width="12" style="33"/>
    <col min="9219" max="9219" width="10.75" style="33" bestFit="1" customWidth="1"/>
    <col min="9220" max="9220" width="5.125" style="33" customWidth="1"/>
    <col min="9221" max="9221" width="16.5" style="33" customWidth="1"/>
    <col min="9222" max="9222" width="15.5" style="33" bestFit="1" customWidth="1"/>
    <col min="9223" max="9223" width="15.625" style="33" customWidth="1"/>
    <col min="9224" max="9224" width="11.125" style="33" customWidth="1"/>
    <col min="9225" max="9225" width="11.625" style="33" customWidth="1"/>
    <col min="9226" max="9226" width="12.75" style="33" customWidth="1"/>
    <col min="9227" max="9227" width="3" style="33" customWidth="1"/>
    <col min="9228" max="9228" width="4.625" style="33" customWidth="1"/>
    <col min="9229" max="9229" width="8.5" style="33" customWidth="1"/>
    <col min="9230" max="9231" width="10.75" style="33" customWidth="1"/>
    <col min="9232" max="9232" width="10.625" style="33" customWidth="1"/>
    <col min="9233" max="9233" width="16" style="33" customWidth="1"/>
    <col min="9234" max="9234" width="33" style="33" bestFit="1" customWidth="1"/>
    <col min="9235" max="9235" width="9.625" style="33" customWidth="1"/>
    <col min="9236" max="9236" width="18.75" style="33" customWidth="1"/>
    <col min="9237" max="9237" width="27.625" style="33" customWidth="1"/>
    <col min="9238" max="9238" width="4.875" style="33" customWidth="1"/>
    <col min="9239" max="9239" width="13" style="33" bestFit="1" customWidth="1"/>
    <col min="9240" max="9474" width="12" style="33"/>
    <col min="9475" max="9475" width="10.75" style="33" bestFit="1" customWidth="1"/>
    <col min="9476" max="9476" width="5.125" style="33" customWidth="1"/>
    <col min="9477" max="9477" width="16.5" style="33" customWidth="1"/>
    <col min="9478" max="9478" width="15.5" style="33" bestFit="1" customWidth="1"/>
    <col min="9479" max="9479" width="15.625" style="33" customWidth="1"/>
    <col min="9480" max="9480" width="11.125" style="33" customWidth="1"/>
    <col min="9481" max="9481" width="11.625" style="33" customWidth="1"/>
    <col min="9482" max="9482" width="12.75" style="33" customWidth="1"/>
    <col min="9483" max="9483" width="3" style="33" customWidth="1"/>
    <col min="9484" max="9484" width="4.625" style="33" customWidth="1"/>
    <col min="9485" max="9485" width="8.5" style="33" customWidth="1"/>
    <col min="9486" max="9487" width="10.75" style="33" customWidth="1"/>
    <col min="9488" max="9488" width="10.625" style="33" customWidth="1"/>
    <col min="9489" max="9489" width="16" style="33" customWidth="1"/>
    <col min="9490" max="9490" width="33" style="33" bestFit="1" customWidth="1"/>
    <col min="9491" max="9491" width="9.625" style="33" customWidth="1"/>
    <col min="9492" max="9492" width="18.75" style="33" customWidth="1"/>
    <col min="9493" max="9493" width="27.625" style="33" customWidth="1"/>
    <col min="9494" max="9494" width="4.875" style="33" customWidth="1"/>
    <col min="9495" max="9495" width="13" style="33" bestFit="1" customWidth="1"/>
    <col min="9496" max="9730" width="12" style="33"/>
    <col min="9731" max="9731" width="10.75" style="33" bestFit="1" customWidth="1"/>
    <col min="9732" max="9732" width="5.125" style="33" customWidth="1"/>
    <col min="9733" max="9733" width="16.5" style="33" customWidth="1"/>
    <col min="9734" max="9734" width="15.5" style="33" bestFit="1" customWidth="1"/>
    <col min="9735" max="9735" width="15.625" style="33" customWidth="1"/>
    <col min="9736" max="9736" width="11.125" style="33" customWidth="1"/>
    <col min="9737" max="9737" width="11.625" style="33" customWidth="1"/>
    <col min="9738" max="9738" width="12.75" style="33" customWidth="1"/>
    <col min="9739" max="9739" width="3" style="33" customWidth="1"/>
    <col min="9740" max="9740" width="4.625" style="33" customWidth="1"/>
    <col min="9741" max="9741" width="8.5" style="33" customWidth="1"/>
    <col min="9742" max="9743" width="10.75" style="33" customWidth="1"/>
    <col min="9744" max="9744" width="10.625" style="33" customWidth="1"/>
    <col min="9745" max="9745" width="16" style="33" customWidth="1"/>
    <col min="9746" max="9746" width="33" style="33" bestFit="1" customWidth="1"/>
    <col min="9747" max="9747" width="9.625" style="33" customWidth="1"/>
    <col min="9748" max="9748" width="18.75" style="33" customWidth="1"/>
    <col min="9749" max="9749" width="27.625" style="33" customWidth="1"/>
    <col min="9750" max="9750" width="4.875" style="33" customWidth="1"/>
    <col min="9751" max="9751" width="13" style="33" bestFit="1" customWidth="1"/>
    <col min="9752" max="9986" width="12" style="33"/>
    <col min="9987" max="9987" width="10.75" style="33" bestFit="1" customWidth="1"/>
    <col min="9988" max="9988" width="5.125" style="33" customWidth="1"/>
    <col min="9989" max="9989" width="16.5" style="33" customWidth="1"/>
    <col min="9990" max="9990" width="15.5" style="33" bestFit="1" customWidth="1"/>
    <col min="9991" max="9991" width="15.625" style="33" customWidth="1"/>
    <col min="9992" max="9992" width="11.125" style="33" customWidth="1"/>
    <col min="9993" max="9993" width="11.625" style="33" customWidth="1"/>
    <col min="9994" max="9994" width="12.75" style="33" customWidth="1"/>
    <col min="9995" max="9995" width="3" style="33" customWidth="1"/>
    <col min="9996" max="9996" width="4.625" style="33" customWidth="1"/>
    <col min="9997" max="9997" width="8.5" style="33" customWidth="1"/>
    <col min="9998" max="9999" width="10.75" style="33" customWidth="1"/>
    <col min="10000" max="10000" width="10.625" style="33" customWidth="1"/>
    <col min="10001" max="10001" width="16" style="33" customWidth="1"/>
    <col min="10002" max="10002" width="33" style="33" bestFit="1" customWidth="1"/>
    <col min="10003" max="10003" width="9.625" style="33" customWidth="1"/>
    <col min="10004" max="10004" width="18.75" style="33" customWidth="1"/>
    <col min="10005" max="10005" width="27.625" style="33" customWidth="1"/>
    <col min="10006" max="10006" width="4.875" style="33" customWidth="1"/>
    <col min="10007" max="10007" width="13" style="33" bestFit="1" customWidth="1"/>
    <col min="10008" max="10242" width="12" style="33"/>
    <col min="10243" max="10243" width="10.75" style="33" bestFit="1" customWidth="1"/>
    <col min="10244" max="10244" width="5.125" style="33" customWidth="1"/>
    <col min="10245" max="10245" width="16.5" style="33" customWidth="1"/>
    <col min="10246" max="10246" width="15.5" style="33" bestFit="1" customWidth="1"/>
    <col min="10247" max="10247" width="15.625" style="33" customWidth="1"/>
    <col min="10248" max="10248" width="11.125" style="33" customWidth="1"/>
    <col min="10249" max="10249" width="11.625" style="33" customWidth="1"/>
    <col min="10250" max="10250" width="12.75" style="33" customWidth="1"/>
    <col min="10251" max="10251" width="3" style="33" customWidth="1"/>
    <col min="10252" max="10252" width="4.625" style="33" customWidth="1"/>
    <col min="10253" max="10253" width="8.5" style="33" customWidth="1"/>
    <col min="10254" max="10255" width="10.75" style="33" customWidth="1"/>
    <col min="10256" max="10256" width="10.625" style="33" customWidth="1"/>
    <col min="10257" max="10257" width="16" style="33" customWidth="1"/>
    <col min="10258" max="10258" width="33" style="33" bestFit="1" customWidth="1"/>
    <col min="10259" max="10259" width="9.625" style="33" customWidth="1"/>
    <col min="10260" max="10260" width="18.75" style="33" customWidth="1"/>
    <col min="10261" max="10261" width="27.625" style="33" customWidth="1"/>
    <col min="10262" max="10262" width="4.875" style="33" customWidth="1"/>
    <col min="10263" max="10263" width="13" style="33" bestFit="1" customWidth="1"/>
    <col min="10264" max="10498" width="12" style="33"/>
    <col min="10499" max="10499" width="10.75" style="33" bestFit="1" customWidth="1"/>
    <col min="10500" max="10500" width="5.125" style="33" customWidth="1"/>
    <col min="10501" max="10501" width="16.5" style="33" customWidth="1"/>
    <col min="10502" max="10502" width="15.5" style="33" bestFit="1" customWidth="1"/>
    <col min="10503" max="10503" width="15.625" style="33" customWidth="1"/>
    <col min="10504" max="10504" width="11.125" style="33" customWidth="1"/>
    <col min="10505" max="10505" width="11.625" style="33" customWidth="1"/>
    <col min="10506" max="10506" width="12.75" style="33" customWidth="1"/>
    <col min="10507" max="10507" width="3" style="33" customWidth="1"/>
    <col min="10508" max="10508" width="4.625" style="33" customWidth="1"/>
    <col min="10509" max="10509" width="8.5" style="33" customWidth="1"/>
    <col min="10510" max="10511" width="10.75" style="33" customWidth="1"/>
    <col min="10512" max="10512" width="10.625" style="33" customWidth="1"/>
    <col min="10513" max="10513" width="16" style="33" customWidth="1"/>
    <col min="10514" max="10514" width="33" style="33" bestFit="1" customWidth="1"/>
    <col min="10515" max="10515" width="9.625" style="33" customWidth="1"/>
    <col min="10516" max="10516" width="18.75" style="33" customWidth="1"/>
    <col min="10517" max="10517" width="27.625" style="33" customWidth="1"/>
    <col min="10518" max="10518" width="4.875" style="33" customWidth="1"/>
    <col min="10519" max="10519" width="13" style="33" bestFit="1" customWidth="1"/>
    <col min="10520" max="10754" width="12" style="33"/>
    <col min="10755" max="10755" width="10.75" style="33" bestFit="1" customWidth="1"/>
    <col min="10756" max="10756" width="5.125" style="33" customWidth="1"/>
    <col min="10757" max="10757" width="16.5" style="33" customWidth="1"/>
    <col min="10758" max="10758" width="15.5" style="33" bestFit="1" customWidth="1"/>
    <col min="10759" max="10759" width="15.625" style="33" customWidth="1"/>
    <col min="10760" max="10760" width="11.125" style="33" customWidth="1"/>
    <col min="10761" max="10761" width="11.625" style="33" customWidth="1"/>
    <col min="10762" max="10762" width="12.75" style="33" customWidth="1"/>
    <col min="10763" max="10763" width="3" style="33" customWidth="1"/>
    <col min="10764" max="10764" width="4.625" style="33" customWidth="1"/>
    <col min="10765" max="10765" width="8.5" style="33" customWidth="1"/>
    <col min="10766" max="10767" width="10.75" style="33" customWidth="1"/>
    <col min="10768" max="10768" width="10.625" style="33" customWidth="1"/>
    <col min="10769" max="10769" width="16" style="33" customWidth="1"/>
    <col min="10770" max="10770" width="33" style="33" bestFit="1" customWidth="1"/>
    <col min="10771" max="10771" width="9.625" style="33" customWidth="1"/>
    <col min="10772" max="10772" width="18.75" style="33" customWidth="1"/>
    <col min="10773" max="10773" width="27.625" style="33" customWidth="1"/>
    <col min="10774" max="10774" width="4.875" style="33" customWidth="1"/>
    <col min="10775" max="10775" width="13" style="33" bestFit="1" customWidth="1"/>
    <col min="10776" max="11010" width="12" style="33"/>
    <col min="11011" max="11011" width="10.75" style="33" bestFit="1" customWidth="1"/>
    <col min="11012" max="11012" width="5.125" style="33" customWidth="1"/>
    <col min="11013" max="11013" width="16.5" style="33" customWidth="1"/>
    <col min="11014" max="11014" width="15.5" style="33" bestFit="1" customWidth="1"/>
    <col min="11015" max="11015" width="15.625" style="33" customWidth="1"/>
    <col min="11016" max="11016" width="11.125" style="33" customWidth="1"/>
    <col min="11017" max="11017" width="11.625" style="33" customWidth="1"/>
    <col min="11018" max="11018" width="12.75" style="33" customWidth="1"/>
    <col min="11019" max="11019" width="3" style="33" customWidth="1"/>
    <col min="11020" max="11020" width="4.625" style="33" customWidth="1"/>
    <col min="11021" max="11021" width="8.5" style="33" customWidth="1"/>
    <col min="11022" max="11023" width="10.75" style="33" customWidth="1"/>
    <col min="11024" max="11024" width="10.625" style="33" customWidth="1"/>
    <col min="11025" max="11025" width="16" style="33" customWidth="1"/>
    <col min="11026" max="11026" width="33" style="33" bestFit="1" customWidth="1"/>
    <col min="11027" max="11027" width="9.625" style="33" customWidth="1"/>
    <col min="11028" max="11028" width="18.75" style="33" customWidth="1"/>
    <col min="11029" max="11029" width="27.625" style="33" customWidth="1"/>
    <col min="11030" max="11030" width="4.875" style="33" customWidth="1"/>
    <col min="11031" max="11031" width="13" style="33" bestFit="1" customWidth="1"/>
    <col min="11032" max="11266" width="12" style="33"/>
    <col min="11267" max="11267" width="10.75" style="33" bestFit="1" customWidth="1"/>
    <col min="11268" max="11268" width="5.125" style="33" customWidth="1"/>
    <col min="11269" max="11269" width="16.5" style="33" customWidth="1"/>
    <col min="11270" max="11270" width="15.5" style="33" bestFit="1" customWidth="1"/>
    <col min="11271" max="11271" width="15.625" style="33" customWidth="1"/>
    <col min="11272" max="11272" width="11.125" style="33" customWidth="1"/>
    <col min="11273" max="11273" width="11.625" style="33" customWidth="1"/>
    <col min="11274" max="11274" width="12.75" style="33" customWidth="1"/>
    <col min="11275" max="11275" width="3" style="33" customWidth="1"/>
    <col min="11276" max="11276" width="4.625" style="33" customWidth="1"/>
    <col min="11277" max="11277" width="8.5" style="33" customWidth="1"/>
    <col min="11278" max="11279" width="10.75" style="33" customWidth="1"/>
    <col min="11280" max="11280" width="10.625" style="33" customWidth="1"/>
    <col min="11281" max="11281" width="16" style="33" customWidth="1"/>
    <col min="11282" max="11282" width="33" style="33" bestFit="1" customWidth="1"/>
    <col min="11283" max="11283" width="9.625" style="33" customWidth="1"/>
    <col min="11284" max="11284" width="18.75" style="33" customWidth="1"/>
    <col min="11285" max="11285" width="27.625" style="33" customWidth="1"/>
    <col min="11286" max="11286" width="4.875" style="33" customWidth="1"/>
    <col min="11287" max="11287" width="13" style="33" bestFit="1" customWidth="1"/>
    <col min="11288" max="11522" width="12" style="33"/>
    <col min="11523" max="11523" width="10.75" style="33" bestFit="1" customWidth="1"/>
    <col min="11524" max="11524" width="5.125" style="33" customWidth="1"/>
    <col min="11525" max="11525" width="16.5" style="33" customWidth="1"/>
    <col min="11526" max="11526" width="15.5" style="33" bestFit="1" customWidth="1"/>
    <col min="11527" max="11527" width="15.625" style="33" customWidth="1"/>
    <col min="11528" max="11528" width="11.125" style="33" customWidth="1"/>
    <col min="11529" max="11529" width="11.625" style="33" customWidth="1"/>
    <col min="11530" max="11530" width="12.75" style="33" customWidth="1"/>
    <col min="11531" max="11531" width="3" style="33" customWidth="1"/>
    <col min="11532" max="11532" width="4.625" style="33" customWidth="1"/>
    <col min="11533" max="11533" width="8.5" style="33" customWidth="1"/>
    <col min="11534" max="11535" width="10.75" style="33" customWidth="1"/>
    <col min="11536" max="11536" width="10.625" style="33" customWidth="1"/>
    <col min="11537" max="11537" width="16" style="33" customWidth="1"/>
    <col min="11538" max="11538" width="33" style="33" bestFit="1" customWidth="1"/>
    <col min="11539" max="11539" width="9.625" style="33" customWidth="1"/>
    <col min="11540" max="11540" width="18.75" style="33" customWidth="1"/>
    <col min="11541" max="11541" width="27.625" style="33" customWidth="1"/>
    <col min="11542" max="11542" width="4.875" style="33" customWidth="1"/>
    <col min="11543" max="11543" width="13" style="33" bestFit="1" customWidth="1"/>
    <col min="11544" max="11778" width="12" style="33"/>
    <col min="11779" max="11779" width="10.75" style="33" bestFit="1" customWidth="1"/>
    <col min="11780" max="11780" width="5.125" style="33" customWidth="1"/>
    <col min="11781" max="11781" width="16.5" style="33" customWidth="1"/>
    <col min="11782" max="11782" width="15.5" style="33" bestFit="1" customWidth="1"/>
    <col min="11783" max="11783" width="15.625" style="33" customWidth="1"/>
    <col min="11784" max="11784" width="11.125" style="33" customWidth="1"/>
    <col min="11785" max="11785" width="11.625" style="33" customWidth="1"/>
    <col min="11786" max="11786" width="12.75" style="33" customWidth="1"/>
    <col min="11787" max="11787" width="3" style="33" customWidth="1"/>
    <col min="11788" max="11788" width="4.625" style="33" customWidth="1"/>
    <col min="11789" max="11789" width="8.5" style="33" customWidth="1"/>
    <col min="11790" max="11791" width="10.75" style="33" customWidth="1"/>
    <col min="11792" max="11792" width="10.625" style="33" customWidth="1"/>
    <col min="11793" max="11793" width="16" style="33" customWidth="1"/>
    <col min="11794" max="11794" width="33" style="33" bestFit="1" customWidth="1"/>
    <col min="11795" max="11795" width="9.625" style="33" customWidth="1"/>
    <col min="11796" max="11796" width="18.75" style="33" customWidth="1"/>
    <col min="11797" max="11797" width="27.625" style="33" customWidth="1"/>
    <col min="11798" max="11798" width="4.875" style="33" customWidth="1"/>
    <col min="11799" max="11799" width="13" style="33" bestFit="1" customWidth="1"/>
    <col min="11800" max="12034" width="12" style="33"/>
    <col min="12035" max="12035" width="10.75" style="33" bestFit="1" customWidth="1"/>
    <col min="12036" max="12036" width="5.125" style="33" customWidth="1"/>
    <col min="12037" max="12037" width="16.5" style="33" customWidth="1"/>
    <col min="12038" max="12038" width="15.5" style="33" bestFit="1" customWidth="1"/>
    <col min="12039" max="12039" width="15.625" style="33" customWidth="1"/>
    <col min="12040" max="12040" width="11.125" style="33" customWidth="1"/>
    <col min="12041" max="12041" width="11.625" style="33" customWidth="1"/>
    <col min="12042" max="12042" width="12.75" style="33" customWidth="1"/>
    <col min="12043" max="12043" width="3" style="33" customWidth="1"/>
    <col min="12044" max="12044" width="4.625" style="33" customWidth="1"/>
    <col min="12045" max="12045" width="8.5" style="33" customWidth="1"/>
    <col min="12046" max="12047" width="10.75" style="33" customWidth="1"/>
    <col min="12048" max="12048" width="10.625" style="33" customWidth="1"/>
    <col min="12049" max="12049" width="16" style="33" customWidth="1"/>
    <col min="12050" max="12050" width="33" style="33" bestFit="1" customWidth="1"/>
    <col min="12051" max="12051" width="9.625" style="33" customWidth="1"/>
    <col min="12052" max="12052" width="18.75" style="33" customWidth="1"/>
    <col min="12053" max="12053" width="27.625" style="33" customWidth="1"/>
    <col min="12054" max="12054" width="4.875" style="33" customWidth="1"/>
    <col min="12055" max="12055" width="13" style="33" bestFit="1" customWidth="1"/>
    <col min="12056" max="12290" width="12" style="33"/>
    <col min="12291" max="12291" width="10.75" style="33" bestFit="1" customWidth="1"/>
    <col min="12292" max="12292" width="5.125" style="33" customWidth="1"/>
    <col min="12293" max="12293" width="16.5" style="33" customWidth="1"/>
    <col min="12294" max="12294" width="15.5" style="33" bestFit="1" customWidth="1"/>
    <col min="12295" max="12295" width="15.625" style="33" customWidth="1"/>
    <col min="12296" max="12296" width="11.125" style="33" customWidth="1"/>
    <col min="12297" max="12297" width="11.625" style="33" customWidth="1"/>
    <col min="12298" max="12298" width="12.75" style="33" customWidth="1"/>
    <col min="12299" max="12299" width="3" style="33" customWidth="1"/>
    <col min="12300" max="12300" width="4.625" style="33" customWidth="1"/>
    <col min="12301" max="12301" width="8.5" style="33" customWidth="1"/>
    <col min="12302" max="12303" width="10.75" style="33" customWidth="1"/>
    <col min="12304" max="12304" width="10.625" style="33" customWidth="1"/>
    <col min="12305" max="12305" width="16" style="33" customWidth="1"/>
    <col min="12306" max="12306" width="33" style="33" bestFit="1" customWidth="1"/>
    <col min="12307" max="12307" width="9.625" style="33" customWidth="1"/>
    <col min="12308" max="12308" width="18.75" style="33" customWidth="1"/>
    <col min="12309" max="12309" width="27.625" style="33" customWidth="1"/>
    <col min="12310" max="12310" width="4.875" style="33" customWidth="1"/>
    <col min="12311" max="12311" width="13" style="33" bestFit="1" customWidth="1"/>
    <col min="12312" max="12546" width="12" style="33"/>
    <col min="12547" max="12547" width="10.75" style="33" bestFit="1" customWidth="1"/>
    <col min="12548" max="12548" width="5.125" style="33" customWidth="1"/>
    <col min="12549" max="12549" width="16.5" style="33" customWidth="1"/>
    <col min="12550" max="12550" width="15.5" style="33" bestFit="1" customWidth="1"/>
    <col min="12551" max="12551" width="15.625" style="33" customWidth="1"/>
    <col min="12552" max="12552" width="11.125" style="33" customWidth="1"/>
    <col min="12553" max="12553" width="11.625" style="33" customWidth="1"/>
    <col min="12554" max="12554" width="12.75" style="33" customWidth="1"/>
    <col min="12555" max="12555" width="3" style="33" customWidth="1"/>
    <col min="12556" max="12556" width="4.625" style="33" customWidth="1"/>
    <col min="12557" max="12557" width="8.5" style="33" customWidth="1"/>
    <col min="12558" max="12559" width="10.75" style="33" customWidth="1"/>
    <col min="12560" max="12560" width="10.625" style="33" customWidth="1"/>
    <col min="12561" max="12561" width="16" style="33" customWidth="1"/>
    <col min="12562" max="12562" width="33" style="33" bestFit="1" customWidth="1"/>
    <col min="12563" max="12563" width="9.625" style="33" customWidth="1"/>
    <col min="12564" max="12564" width="18.75" style="33" customWidth="1"/>
    <col min="12565" max="12565" width="27.625" style="33" customWidth="1"/>
    <col min="12566" max="12566" width="4.875" style="33" customWidth="1"/>
    <col min="12567" max="12567" width="13" style="33" bestFit="1" customWidth="1"/>
    <col min="12568" max="12802" width="12" style="33"/>
    <col min="12803" max="12803" width="10.75" style="33" bestFit="1" customWidth="1"/>
    <col min="12804" max="12804" width="5.125" style="33" customWidth="1"/>
    <col min="12805" max="12805" width="16.5" style="33" customWidth="1"/>
    <col min="12806" max="12806" width="15.5" style="33" bestFit="1" customWidth="1"/>
    <col min="12807" max="12807" width="15.625" style="33" customWidth="1"/>
    <col min="12808" max="12808" width="11.125" style="33" customWidth="1"/>
    <col min="12809" max="12809" width="11.625" style="33" customWidth="1"/>
    <col min="12810" max="12810" width="12.75" style="33" customWidth="1"/>
    <col min="12811" max="12811" width="3" style="33" customWidth="1"/>
    <col min="12812" max="12812" width="4.625" style="33" customWidth="1"/>
    <col min="12813" max="12813" width="8.5" style="33" customWidth="1"/>
    <col min="12814" max="12815" width="10.75" style="33" customWidth="1"/>
    <col min="12816" max="12816" width="10.625" style="33" customWidth="1"/>
    <col min="12817" max="12817" width="16" style="33" customWidth="1"/>
    <col min="12818" max="12818" width="33" style="33" bestFit="1" customWidth="1"/>
    <col min="12819" max="12819" width="9.625" style="33" customWidth="1"/>
    <col min="12820" max="12820" width="18.75" style="33" customWidth="1"/>
    <col min="12821" max="12821" width="27.625" style="33" customWidth="1"/>
    <col min="12822" max="12822" width="4.875" style="33" customWidth="1"/>
    <col min="12823" max="12823" width="13" style="33" bestFit="1" customWidth="1"/>
    <col min="12824" max="13058" width="12" style="33"/>
    <col min="13059" max="13059" width="10.75" style="33" bestFit="1" customWidth="1"/>
    <col min="13060" max="13060" width="5.125" style="33" customWidth="1"/>
    <col min="13061" max="13061" width="16.5" style="33" customWidth="1"/>
    <col min="13062" max="13062" width="15.5" style="33" bestFit="1" customWidth="1"/>
    <col min="13063" max="13063" width="15.625" style="33" customWidth="1"/>
    <col min="13064" max="13064" width="11.125" style="33" customWidth="1"/>
    <col min="13065" max="13065" width="11.625" style="33" customWidth="1"/>
    <col min="13066" max="13066" width="12.75" style="33" customWidth="1"/>
    <col min="13067" max="13067" width="3" style="33" customWidth="1"/>
    <col min="13068" max="13068" width="4.625" style="33" customWidth="1"/>
    <col min="13069" max="13069" width="8.5" style="33" customWidth="1"/>
    <col min="13070" max="13071" width="10.75" style="33" customWidth="1"/>
    <col min="13072" max="13072" width="10.625" style="33" customWidth="1"/>
    <col min="13073" max="13073" width="16" style="33" customWidth="1"/>
    <col min="13074" max="13074" width="33" style="33" bestFit="1" customWidth="1"/>
    <col min="13075" max="13075" width="9.625" style="33" customWidth="1"/>
    <col min="13076" max="13076" width="18.75" style="33" customWidth="1"/>
    <col min="13077" max="13077" width="27.625" style="33" customWidth="1"/>
    <col min="13078" max="13078" width="4.875" style="33" customWidth="1"/>
    <col min="13079" max="13079" width="13" style="33" bestFit="1" customWidth="1"/>
    <col min="13080" max="13314" width="12" style="33"/>
    <col min="13315" max="13315" width="10.75" style="33" bestFit="1" customWidth="1"/>
    <col min="13316" max="13316" width="5.125" style="33" customWidth="1"/>
    <col min="13317" max="13317" width="16.5" style="33" customWidth="1"/>
    <col min="13318" max="13318" width="15.5" style="33" bestFit="1" customWidth="1"/>
    <col min="13319" max="13319" width="15.625" style="33" customWidth="1"/>
    <col min="13320" max="13320" width="11.125" style="33" customWidth="1"/>
    <col min="13321" max="13321" width="11.625" style="33" customWidth="1"/>
    <col min="13322" max="13322" width="12.75" style="33" customWidth="1"/>
    <col min="13323" max="13323" width="3" style="33" customWidth="1"/>
    <col min="13324" max="13324" width="4.625" style="33" customWidth="1"/>
    <col min="13325" max="13325" width="8.5" style="33" customWidth="1"/>
    <col min="13326" max="13327" width="10.75" style="33" customWidth="1"/>
    <col min="13328" max="13328" width="10.625" style="33" customWidth="1"/>
    <col min="13329" max="13329" width="16" style="33" customWidth="1"/>
    <col min="13330" max="13330" width="33" style="33" bestFit="1" customWidth="1"/>
    <col min="13331" max="13331" width="9.625" style="33" customWidth="1"/>
    <col min="13332" max="13332" width="18.75" style="33" customWidth="1"/>
    <col min="13333" max="13333" width="27.625" style="33" customWidth="1"/>
    <col min="13334" max="13334" width="4.875" style="33" customWidth="1"/>
    <col min="13335" max="13335" width="13" style="33" bestFit="1" customWidth="1"/>
    <col min="13336" max="13570" width="12" style="33"/>
    <col min="13571" max="13571" width="10.75" style="33" bestFit="1" customWidth="1"/>
    <col min="13572" max="13572" width="5.125" style="33" customWidth="1"/>
    <col min="13573" max="13573" width="16.5" style="33" customWidth="1"/>
    <col min="13574" max="13574" width="15.5" style="33" bestFit="1" customWidth="1"/>
    <col min="13575" max="13575" width="15.625" style="33" customWidth="1"/>
    <col min="13576" max="13576" width="11.125" style="33" customWidth="1"/>
    <col min="13577" max="13577" width="11.625" style="33" customWidth="1"/>
    <col min="13578" max="13578" width="12.75" style="33" customWidth="1"/>
    <col min="13579" max="13579" width="3" style="33" customWidth="1"/>
    <col min="13580" max="13580" width="4.625" style="33" customWidth="1"/>
    <col min="13581" max="13581" width="8.5" style="33" customWidth="1"/>
    <col min="13582" max="13583" width="10.75" style="33" customWidth="1"/>
    <col min="13584" max="13584" width="10.625" style="33" customWidth="1"/>
    <col min="13585" max="13585" width="16" style="33" customWidth="1"/>
    <col min="13586" max="13586" width="33" style="33" bestFit="1" customWidth="1"/>
    <col min="13587" max="13587" width="9.625" style="33" customWidth="1"/>
    <col min="13588" max="13588" width="18.75" style="33" customWidth="1"/>
    <col min="13589" max="13589" width="27.625" style="33" customWidth="1"/>
    <col min="13590" max="13590" width="4.875" style="33" customWidth="1"/>
    <col min="13591" max="13591" width="13" style="33" bestFit="1" customWidth="1"/>
    <col min="13592" max="13826" width="12" style="33"/>
    <col min="13827" max="13827" width="10.75" style="33" bestFit="1" customWidth="1"/>
    <col min="13828" max="13828" width="5.125" style="33" customWidth="1"/>
    <col min="13829" max="13829" width="16.5" style="33" customWidth="1"/>
    <col min="13830" max="13830" width="15.5" style="33" bestFit="1" customWidth="1"/>
    <col min="13831" max="13831" width="15.625" style="33" customWidth="1"/>
    <col min="13832" max="13832" width="11.125" style="33" customWidth="1"/>
    <col min="13833" max="13833" width="11.625" style="33" customWidth="1"/>
    <col min="13834" max="13834" width="12.75" style="33" customWidth="1"/>
    <col min="13835" max="13835" width="3" style="33" customWidth="1"/>
    <col min="13836" max="13836" width="4.625" style="33" customWidth="1"/>
    <col min="13837" max="13837" width="8.5" style="33" customWidth="1"/>
    <col min="13838" max="13839" width="10.75" style="33" customWidth="1"/>
    <col min="13840" max="13840" width="10.625" style="33" customWidth="1"/>
    <col min="13841" max="13841" width="16" style="33" customWidth="1"/>
    <col min="13842" max="13842" width="33" style="33" bestFit="1" customWidth="1"/>
    <col min="13843" max="13843" width="9.625" style="33" customWidth="1"/>
    <col min="13844" max="13844" width="18.75" style="33" customWidth="1"/>
    <col min="13845" max="13845" width="27.625" style="33" customWidth="1"/>
    <col min="13846" max="13846" width="4.875" style="33" customWidth="1"/>
    <col min="13847" max="13847" width="13" style="33" bestFit="1" customWidth="1"/>
    <col min="13848" max="14082" width="12" style="33"/>
    <col min="14083" max="14083" width="10.75" style="33" bestFit="1" customWidth="1"/>
    <col min="14084" max="14084" width="5.125" style="33" customWidth="1"/>
    <col min="14085" max="14085" width="16.5" style="33" customWidth="1"/>
    <col min="14086" max="14086" width="15.5" style="33" bestFit="1" customWidth="1"/>
    <col min="14087" max="14087" width="15.625" style="33" customWidth="1"/>
    <col min="14088" max="14088" width="11.125" style="33" customWidth="1"/>
    <col min="14089" max="14089" width="11.625" style="33" customWidth="1"/>
    <col min="14090" max="14090" width="12.75" style="33" customWidth="1"/>
    <col min="14091" max="14091" width="3" style="33" customWidth="1"/>
    <col min="14092" max="14092" width="4.625" style="33" customWidth="1"/>
    <col min="14093" max="14093" width="8.5" style="33" customWidth="1"/>
    <col min="14094" max="14095" width="10.75" style="33" customWidth="1"/>
    <col min="14096" max="14096" width="10.625" style="33" customWidth="1"/>
    <col min="14097" max="14097" width="16" style="33" customWidth="1"/>
    <col min="14098" max="14098" width="33" style="33" bestFit="1" customWidth="1"/>
    <col min="14099" max="14099" width="9.625" style="33" customWidth="1"/>
    <col min="14100" max="14100" width="18.75" style="33" customWidth="1"/>
    <col min="14101" max="14101" width="27.625" style="33" customWidth="1"/>
    <col min="14102" max="14102" width="4.875" style="33" customWidth="1"/>
    <col min="14103" max="14103" width="13" style="33" bestFit="1" customWidth="1"/>
    <col min="14104" max="14338" width="12" style="33"/>
    <col min="14339" max="14339" width="10.75" style="33" bestFit="1" customWidth="1"/>
    <col min="14340" max="14340" width="5.125" style="33" customWidth="1"/>
    <col min="14341" max="14341" width="16.5" style="33" customWidth="1"/>
    <col min="14342" max="14342" width="15.5" style="33" bestFit="1" customWidth="1"/>
    <col min="14343" max="14343" width="15.625" style="33" customWidth="1"/>
    <col min="14344" max="14344" width="11.125" style="33" customWidth="1"/>
    <col min="14345" max="14345" width="11.625" style="33" customWidth="1"/>
    <col min="14346" max="14346" width="12.75" style="33" customWidth="1"/>
    <col min="14347" max="14347" width="3" style="33" customWidth="1"/>
    <col min="14348" max="14348" width="4.625" style="33" customWidth="1"/>
    <col min="14349" max="14349" width="8.5" style="33" customWidth="1"/>
    <col min="14350" max="14351" width="10.75" style="33" customWidth="1"/>
    <col min="14352" max="14352" width="10.625" style="33" customWidth="1"/>
    <col min="14353" max="14353" width="16" style="33" customWidth="1"/>
    <col min="14354" max="14354" width="33" style="33" bestFit="1" customWidth="1"/>
    <col min="14355" max="14355" width="9.625" style="33" customWidth="1"/>
    <col min="14356" max="14356" width="18.75" style="33" customWidth="1"/>
    <col min="14357" max="14357" width="27.625" style="33" customWidth="1"/>
    <col min="14358" max="14358" width="4.875" style="33" customWidth="1"/>
    <col min="14359" max="14359" width="13" style="33" bestFit="1" customWidth="1"/>
    <col min="14360" max="14594" width="12" style="33"/>
    <col min="14595" max="14595" width="10.75" style="33" bestFit="1" customWidth="1"/>
    <col min="14596" max="14596" width="5.125" style="33" customWidth="1"/>
    <col min="14597" max="14597" width="16.5" style="33" customWidth="1"/>
    <col min="14598" max="14598" width="15.5" style="33" bestFit="1" customWidth="1"/>
    <col min="14599" max="14599" width="15.625" style="33" customWidth="1"/>
    <col min="14600" max="14600" width="11.125" style="33" customWidth="1"/>
    <col min="14601" max="14601" width="11.625" style="33" customWidth="1"/>
    <col min="14602" max="14602" width="12.75" style="33" customWidth="1"/>
    <col min="14603" max="14603" width="3" style="33" customWidth="1"/>
    <col min="14604" max="14604" width="4.625" style="33" customWidth="1"/>
    <col min="14605" max="14605" width="8.5" style="33" customWidth="1"/>
    <col min="14606" max="14607" width="10.75" style="33" customWidth="1"/>
    <col min="14608" max="14608" width="10.625" style="33" customWidth="1"/>
    <col min="14609" max="14609" width="16" style="33" customWidth="1"/>
    <col min="14610" max="14610" width="33" style="33" bestFit="1" customWidth="1"/>
    <col min="14611" max="14611" width="9.625" style="33" customWidth="1"/>
    <col min="14612" max="14612" width="18.75" style="33" customWidth="1"/>
    <col min="14613" max="14613" width="27.625" style="33" customWidth="1"/>
    <col min="14614" max="14614" width="4.875" style="33" customWidth="1"/>
    <col min="14615" max="14615" width="13" style="33" bestFit="1" customWidth="1"/>
    <col min="14616" max="14850" width="12" style="33"/>
    <col min="14851" max="14851" width="10.75" style="33" bestFit="1" customWidth="1"/>
    <col min="14852" max="14852" width="5.125" style="33" customWidth="1"/>
    <col min="14853" max="14853" width="16.5" style="33" customWidth="1"/>
    <col min="14854" max="14854" width="15.5" style="33" bestFit="1" customWidth="1"/>
    <col min="14855" max="14855" width="15.625" style="33" customWidth="1"/>
    <col min="14856" max="14856" width="11.125" style="33" customWidth="1"/>
    <col min="14857" max="14857" width="11.625" style="33" customWidth="1"/>
    <col min="14858" max="14858" width="12.75" style="33" customWidth="1"/>
    <col min="14859" max="14859" width="3" style="33" customWidth="1"/>
    <col min="14860" max="14860" width="4.625" style="33" customWidth="1"/>
    <col min="14861" max="14861" width="8.5" style="33" customWidth="1"/>
    <col min="14862" max="14863" width="10.75" style="33" customWidth="1"/>
    <col min="14864" max="14864" width="10.625" style="33" customWidth="1"/>
    <col min="14865" max="14865" width="16" style="33" customWidth="1"/>
    <col min="14866" max="14866" width="33" style="33" bestFit="1" customWidth="1"/>
    <col min="14867" max="14867" width="9.625" style="33" customWidth="1"/>
    <col min="14868" max="14868" width="18.75" style="33" customWidth="1"/>
    <col min="14869" max="14869" width="27.625" style="33" customWidth="1"/>
    <col min="14870" max="14870" width="4.875" style="33" customWidth="1"/>
    <col min="14871" max="14871" width="13" style="33" bestFit="1" customWidth="1"/>
    <col min="14872" max="15106" width="12" style="33"/>
    <col min="15107" max="15107" width="10.75" style="33" bestFit="1" customWidth="1"/>
    <col min="15108" max="15108" width="5.125" style="33" customWidth="1"/>
    <col min="15109" max="15109" width="16.5" style="33" customWidth="1"/>
    <col min="15110" max="15110" width="15.5" style="33" bestFit="1" customWidth="1"/>
    <col min="15111" max="15111" width="15.625" style="33" customWidth="1"/>
    <col min="15112" max="15112" width="11.125" style="33" customWidth="1"/>
    <col min="15113" max="15113" width="11.625" style="33" customWidth="1"/>
    <col min="15114" max="15114" width="12.75" style="33" customWidth="1"/>
    <col min="15115" max="15115" width="3" style="33" customWidth="1"/>
    <col min="15116" max="15116" width="4.625" style="33" customWidth="1"/>
    <col min="15117" max="15117" width="8.5" style="33" customWidth="1"/>
    <col min="15118" max="15119" width="10.75" style="33" customWidth="1"/>
    <col min="15120" max="15120" width="10.625" style="33" customWidth="1"/>
    <col min="15121" max="15121" width="16" style="33" customWidth="1"/>
    <col min="15122" max="15122" width="33" style="33" bestFit="1" customWidth="1"/>
    <col min="15123" max="15123" width="9.625" style="33" customWidth="1"/>
    <col min="15124" max="15124" width="18.75" style="33" customWidth="1"/>
    <col min="15125" max="15125" width="27.625" style="33" customWidth="1"/>
    <col min="15126" max="15126" width="4.875" style="33" customWidth="1"/>
    <col min="15127" max="15127" width="13" style="33" bestFit="1" customWidth="1"/>
    <col min="15128" max="15362" width="12" style="33"/>
    <col min="15363" max="15363" width="10.75" style="33" bestFit="1" customWidth="1"/>
    <col min="15364" max="15364" width="5.125" style="33" customWidth="1"/>
    <col min="15365" max="15365" width="16.5" style="33" customWidth="1"/>
    <col min="15366" max="15366" width="15.5" style="33" bestFit="1" customWidth="1"/>
    <col min="15367" max="15367" width="15.625" style="33" customWidth="1"/>
    <col min="15368" max="15368" width="11.125" style="33" customWidth="1"/>
    <col min="15369" max="15369" width="11.625" style="33" customWidth="1"/>
    <col min="15370" max="15370" width="12.75" style="33" customWidth="1"/>
    <col min="15371" max="15371" width="3" style="33" customWidth="1"/>
    <col min="15372" max="15372" width="4.625" style="33" customWidth="1"/>
    <col min="15373" max="15373" width="8.5" style="33" customWidth="1"/>
    <col min="15374" max="15375" width="10.75" style="33" customWidth="1"/>
    <col min="15376" max="15376" width="10.625" style="33" customWidth="1"/>
    <col min="15377" max="15377" width="16" style="33" customWidth="1"/>
    <col min="15378" max="15378" width="33" style="33" bestFit="1" customWidth="1"/>
    <col min="15379" max="15379" width="9.625" style="33" customWidth="1"/>
    <col min="15380" max="15380" width="18.75" style="33" customWidth="1"/>
    <col min="15381" max="15381" width="27.625" style="33" customWidth="1"/>
    <col min="15382" max="15382" width="4.875" style="33" customWidth="1"/>
    <col min="15383" max="15383" width="13" style="33" bestFit="1" customWidth="1"/>
    <col min="15384" max="15618" width="12" style="33"/>
    <col min="15619" max="15619" width="10.75" style="33" bestFit="1" customWidth="1"/>
    <col min="15620" max="15620" width="5.125" style="33" customWidth="1"/>
    <col min="15621" max="15621" width="16.5" style="33" customWidth="1"/>
    <col min="15622" max="15622" width="15.5" style="33" bestFit="1" customWidth="1"/>
    <col min="15623" max="15623" width="15.625" style="33" customWidth="1"/>
    <col min="15624" max="15624" width="11.125" style="33" customWidth="1"/>
    <col min="15625" max="15625" width="11.625" style="33" customWidth="1"/>
    <col min="15626" max="15626" width="12.75" style="33" customWidth="1"/>
    <col min="15627" max="15627" width="3" style="33" customWidth="1"/>
    <col min="15628" max="15628" width="4.625" style="33" customWidth="1"/>
    <col min="15629" max="15629" width="8.5" style="33" customWidth="1"/>
    <col min="15630" max="15631" width="10.75" style="33" customWidth="1"/>
    <col min="15632" max="15632" width="10.625" style="33" customWidth="1"/>
    <col min="15633" max="15633" width="16" style="33" customWidth="1"/>
    <col min="15634" max="15634" width="33" style="33" bestFit="1" customWidth="1"/>
    <col min="15635" max="15635" width="9.625" style="33" customWidth="1"/>
    <col min="15636" max="15636" width="18.75" style="33" customWidth="1"/>
    <col min="15637" max="15637" width="27.625" style="33" customWidth="1"/>
    <col min="15638" max="15638" width="4.875" style="33" customWidth="1"/>
    <col min="15639" max="15639" width="13" style="33" bestFit="1" customWidth="1"/>
    <col min="15640" max="15874" width="12" style="33"/>
    <col min="15875" max="15875" width="10.75" style="33" bestFit="1" customWidth="1"/>
    <col min="15876" max="15876" width="5.125" style="33" customWidth="1"/>
    <col min="15877" max="15877" width="16.5" style="33" customWidth="1"/>
    <col min="15878" max="15878" width="15.5" style="33" bestFit="1" customWidth="1"/>
    <col min="15879" max="15879" width="15.625" style="33" customWidth="1"/>
    <col min="15880" max="15880" width="11.125" style="33" customWidth="1"/>
    <col min="15881" max="15881" width="11.625" style="33" customWidth="1"/>
    <col min="15882" max="15882" width="12.75" style="33" customWidth="1"/>
    <col min="15883" max="15883" width="3" style="33" customWidth="1"/>
    <col min="15884" max="15884" width="4.625" style="33" customWidth="1"/>
    <col min="15885" max="15885" width="8.5" style="33" customWidth="1"/>
    <col min="15886" max="15887" width="10.75" style="33" customWidth="1"/>
    <col min="15888" max="15888" width="10.625" style="33" customWidth="1"/>
    <col min="15889" max="15889" width="16" style="33" customWidth="1"/>
    <col min="15890" max="15890" width="33" style="33" bestFit="1" customWidth="1"/>
    <col min="15891" max="15891" width="9.625" style="33" customWidth="1"/>
    <col min="15892" max="15892" width="18.75" style="33" customWidth="1"/>
    <col min="15893" max="15893" width="27.625" style="33" customWidth="1"/>
    <col min="15894" max="15894" width="4.875" style="33" customWidth="1"/>
    <col min="15895" max="15895" width="13" style="33" bestFit="1" customWidth="1"/>
    <col min="15896" max="16130" width="12" style="33"/>
    <col min="16131" max="16131" width="10.75" style="33" bestFit="1" customWidth="1"/>
    <col min="16132" max="16132" width="5.125" style="33" customWidth="1"/>
    <col min="16133" max="16133" width="16.5" style="33" customWidth="1"/>
    <col min="16134" max="16134" width="15.5" style="33" bestFit="1" customWidth="1"/>
    <col min="16135" max="16135" width="15.625" style="33" customWidth="1"/>
    <col min="16136" max="16136" width="11.125" style="33" customWidth="1"/>
    <col min="16137" max="16137" width="11.625" style="33" customWidth="1"/>
    <col min="16138" max="16138" width="12.75" style="33" customWidth="1"/>
    <col min="16139" max="16139" width="3" style="33" customWidth="1"/>
    <col min="16140" max="16140" width="4.625" style="33" customWidth="1"/>
    <col min="16141" max="16141" width="8.5" style="33" customWidth="1"/>
    <col min="16142" max="16143" width="10.75" style="33" customWidth="1"/>
    <col min="16144" max="16144" width="10.625" style="33" customWidth="1"/>
    <col min="16145" max="16145" width="16" style="33" customWidth="1"/>
    <col min="16146" max="16146" width="33" style="33" bestFit="1" customWidth="1"/>
    <col min="16147" max="16147" width="9.625" style="33" customWidth="1"/>
    <col min="16148" max="16148" width="18.75" style="33" customWidth="1"/>
    <col min="16149" max="16149" width="27.625" style="33" customWidth="1"/>
    <col min="16150" max="16150" width="4.875" style="33" customWidth="1"/>
    <col min="16151" max="16151" width="13" style="33" bestFit="1" customWidth="1"/>
    <col min="16152" max="16384" width="12" style="33"/>
  </cols>
  <sheetData>
    <row r="1" spans="1:25" s="7" customFormat="1" ht="29.25" customHeight="1">
      <c r="A1" s="44" t="s">
        <v>49</v>
      </c>
      <c r="B1" s="44" t="s">
        <v>50</v>
      </c>
      <c r="C1" s="1" t="s">
        <v>5</v>
      </c>
      <c r="D1" s="2" t="s">
        <v>6</v>
      </c>
      <c r="E1" s="2" t="s">
        <v>7</v>
      </c>
      <c r="F1" s="2" t="s">
        <v>8</v>
      </c>
      <c r="G1" s="2" t="s">
        <v>9</v>
      </c>
      <c r="H1" s="2" t="s">
        <v>10</v>
      </c>
      <c r="I1" s="2" t="s">
        <v>11</v>
      </c>
      <c r="J1" s="3" t="s">
        <v>12</v>
      </c>
      <c r="K1" s="2" t="s">
        <v>13</v>
      </c>
      <c r="L1" s="4" t="s">
        <v>14</v>
      </c>
      <c r="M1" s="4" t="s">
        <v>15</v>
      </c>
      <c r="N1" s="2" t="s">
        <v>16</v>
      </c>
      <c r="O1" s="2" t="s">
        <v>17</v>
      </c>
      <c r="P1" s="1" t="s">
        <v>18</v>
      </c>
      <c r="Q1" s="5" t="s">
        <v>19</v>
      </c>
      <c r="R1" s="5" t="s">
        <v>6</v>
      </c>
      <c r="S1" s="5" t="s">
        <v>20</v>
      </c>
      <c r="T1" s="6" t="s">
        <v>21</v>
      </c>
      <c r="U1" s="6" t="s">
        <v>22</v>
      </c>
      <c r="V1" s="45" t="s">
        <v>23</v>
      </c>
      <c r="W1" s="5" t="s">
        <v>24</v>
      </c>
    </row>
    <row r="2" spans="1:25" s="18" customFormat="1" ht="35.25" customHeight="1">
      <c r="A2" s="15" t="str">
        <f>VLOOKUP('Application Form'!$F$2,'Application Form'!$AH$7:$AI$12,2,FALSE)&amp;"・"&amp;IF(N2="",IF(COUNTIF('Application Form'!F2,"*更新*"),"更新1","新規"),"更新2")</f>
        <v>常・更新2</v>
      </c>
      <c r="B2" s="15">
        <f>'Application Form'!Y23</f>
        <v>0</v>
      </c>
      <c r="C2" s="39" t="str">
        <f>TEXT('Application Form'!L23,0)</f>
        <v>0</v>
      </c>
      <c r="D2" s="8" t="s">
        <v>26</v>
      </c>
      <c r="E2" s="39" t="str">
        <f>IF('Application Form'!L34="",'Application Form'!N31&amp;" "&amp;'Application Form'!X31,'Application Form'!S34&amp;" "&amp;'Application Form'!Z34&amp;" "&amp;'Application Form'!L34)</f>
        <v xml:space="preserve"> </v>
      </c>
      <c r="F2" s="39" t="str">
        <f>ASC(IF('Application Form'!L36="",'Application Form'!N32&amp;"　"&amp;'Application Form'!X32,'Application Form'!S36&amp;" "&amp;'Application Form'!Z36&amp;" "&amp;'Application Form'!L36))</f>
        <v xml:space="preserve"> </v>
      </c>
      <c r="G2" s="39" t="str">
        <f>IF('Application Form'!AG39="",'Application Form'!N31&amp;" "&amp;'Application Form'!X31,'Application Form'!AG39)</f>
        <v xml:space="preserve"> </v>
      </c>
      <c r="H2" s="9">
        <f>'Application Form'!L30</f>
        <v>0</v>
      </c>
      <c r="I2" s="10">
        <f>IF(COUNTIF('Application Form'!F2,"*更新*"),'Application Form'!G46,'Application Form'!$L$24)</f>
        <v>0</v>
      </c>
      <c r="J2" s="43" t="str">
        <f>IF('Application Form'!F2="","",IF(COUNTIF('Application Form'!F2,"*更新*"),'Application Form'!Q46,TEXT(IF('Application Form'!F2="支援員",(EDATE(I2,60)-1),(EDATE(I2,60)-1)),"yyyy-mm-dd")))</f>
        <v>1904-12-30</v>
      </c>
      <c r="K2" s="11" t="str">
        <f>IF('Application Form'!AA30="男","1",IF('Application Form'!AA30="女",2,"未記入"))</f>
        <v>未記入</v>
      </c>
      <c r="L2" s="11" t="str">
        <f>IF(COUNTIF('Application Form'!F2,"*非常勤*"),"2",IF(COUNTIF('Application Form'!F2,"*アクセス*"),"3","1"))</f>
        <v>1</v>
      </c>
      <c r="M2" s="12" t="s">
        <v>25</v>
      </c>
      <c r="N2" s="13">
        <f>IF('Application Form'!L34="",'Application Form'!N33,'Application Form'!L34)</f>
        <v>0</v>
      </c>
      <c r="O2" s="14">
        <f>IF('Application Form'!L34="",'Application Form'!X33,'Application Form'!Z34&amp;" "&amp;'Application Form'!S34)</f>
        <v>0</v>
      </c>
      <c r="P2" s="15" t="str">
        <f>IF('Application Form'!X44="","",'Application Form'!X44)</f>
        <v/>
      </c>
      <c r="Q2" s="40" t="e">
        <f>'Application Form'!#REF!</f>
        <v>#REF!</v>
      </c>
      <c r="R2" s="19">
        <f>'Application Form'!L27</f>
        <v>0</v>
      </c>
      <c r="S2" s="16">
        <f>'Application Form'!Y23</f>
        <v>0</v>
      </c>
      <c r="T2" s="16">
        <f>IF(COUNTIF('Application Form'!L29,"*@*"),"",'Application Form'!L29)</f>
        <v>0</v>
      </c>
      <c r="U2" s="41" t="str">
        <f>IF(COUNTIF('Application Form'!L29,"*@*"),'Application Form'!L29,"")</f>
        <v/>
      </c>
      <c r="V2" s="46" t="str">
        <f>IF(P2="",IF(COUNTIF('Application Form'!F2,"*更新*"),"更新1","新規"),"更新2")</f>
        <v>新規</v>
      </c>
      <c r="W2" s="16"/>
      <c r="X2" s="17"/>
    </row>
    <row r="3" spans="1:25" s="25" customFormat="1" ht="15" customHeight="1">
      <c r="C3" s="20"/>
      <c r="D3" s="21"/>
      <c r="E3" s="21"/>
      <c r="F3" s="21"/>
      <c r="G3" s="20"/>
      <c r="H3" s="22"/>
      <c r="I3" s="22"/>
      <c r="J3" s="23"/>
      <c r="K3" s="22"/>
      <c r="L3" s="24"/>
      <c r="M3" s="24"/>
      <c r="N3" s="20"/>
      <c r="O3" s="20"/>
      <c r="P3" s="22"/>
      <c r="Q3" s="21"/>
      <c r="R3" s="21"/>
      <c r="S3" s="22"/>
      <c r="T3" s="22"/>
      <c r="U3" s="22"/>
      <c r="V3" s="47"/>
      <c r="W3" s="20"/>
      <c r="X3" s="20"/>
      <c r="Y3" s="20"/>
    </row>
    <row r="4" spans="1:25" ht="15" customHeight="1">
      <c r="C4" s="26"/>
      <c r="D4" s="27"/>
      <c r="E4" s="27"/>
      <c r="F4" s="27"/>
      <c r="G4" s="26"/>
      <c r="H4" s="28"/>
      <c r="I4" s="28"/>
      <c r="J4" s="29"/>
      <c r="K4" s="28"/>
      <c r="L4" s="30"/>
      <c r="M4" s="30"/>
      <c r="N4" s="26"/>
      <c r="O4" s="26"/>
      <c r="P4" s="28"/>
      <c r="Q4" s="27"/>
      <c r="R4" s="27"/>
      <c r="S4" s="28"/>
      <c r="T4" s="31"/>
      <c r="U4" s="31"/>
      <c r="V4" s="48"/>
      <c r="W4" s="26"/>
      <c r="X4" s="26"/>
      <c r="Y4" s="26"/>
    </row>
    <row r="5" spans="1:25" ht="15" customHeight="1">
      <c r="V5" s="48"/>
    </row>
    <row r="6" spans="1:25" ht="15" customHeight="1">
      <c r="V6" s="48"/>
    </row>
    <row r="7" spans="1:25" ht="15" customHeight="1">
      <c r="V7" s="48"/>
    </row>
    <row r="8" spans="1:25" ht="15" customHeight="1">
      <c r="V8" s="48"/>
    </row>
    <row r="9" spans="1:25" ht="15" customHeight="1">
      <c r="V9" s="48"/>
    </row>
    <row r="10" spans="1:25" ht="15" customHeight="1">
      <c r="V10" s="48"/>
    </row>
  </sheetData>
  <phoneticPr fontId="30"/>
  <pageMargins left="0.75" right="0.75" top="1" bottom="1" header="0.51200000000000001" footer="0.51200000000000001"/>
  <pageSetup paperSize="9" scale="2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24</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Application Form PDF用　更新</vt:lpstr>
      <vt:lpstr>Application Form PDF用　新規</vt:lpstr>
      <vt:lpstr>Application Form</vt:lpstr>
      <vt:lpstr>送付先</vt:lpstr>
      <vt:lpstr>事務使用</vt:lpstr>
      <vt:lpstr>'Application Form'!Print_Area</vt:lpstr>
      <vt:lpstr>'Application Form PDF用　更新'!Print_Area</vt:lpstr>
      <vt:lpstr>'Application Form PDF用　新規'!Print_Area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経理課共済掛</dc:creator>
  <cp:lastModifiedBy>HP16-041Au</cp:lastModifiedBy>
  <cp:revision>2</cp:revision>
  <cp:lastPrinted>2017-02-22T04:06:52Z</cp:lastPrinted>
  <dcterms:created xsi:type="dcterms:W3CDTF">2016-10-26T10:56:00Z</dcterms:created>
  <dcterms:modified xsi:type="dcterms:W3CDTF">2017-03-17T09:13:35Z</dcterms:modified>
</cp:coreProperties>
</file>